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90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<sst xmlns="http://schemas.openxmlformats.org/spreadsheetml/2006/main" count="240" uniqueCount="126">
  <si>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</si>
  <si>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</si>
  <si>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</si>
  <si>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</si>
  <si>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</si>
  <si>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</si>
  <si>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</si>
  <si>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</si>
  <si>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</si>
  <si>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</si>
  <si>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</si>
  <si>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</si>
  <si>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</si>
  <si>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</si>
  <si>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</si>
  <si>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</si>
  <si>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</si>
  <si>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</si>
  <si>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</si>
  <si>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</si>
  <si>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</si>
  <si>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</si>
  <si>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</si>
  <si>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</si>
  <si>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</si>
  <si>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</si>
  <si>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</si>
  <si>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</si>
  <si>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</si>
  <si>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</si>
  <si>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</si>
  <si>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</si>
  <si>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</si>
  <si>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</si>
  <si>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</si>
  <si>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</si>
  <si>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</si>
  <si>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</si>
  <si>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</si>
  <si>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</si>
  <si>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</si>
  <si>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</si>
  <si>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</si>
  <si>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</si>
  <si>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</si>
  <si>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</si>
  <si>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</si>
  <si>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</si>
  <si>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</si>
  <si>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</si>
  <si>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</si>
  <si>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</si>
  <si>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</si>
  <si>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</si>
  <si>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</si>
  <si>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</si>
  <si>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</si>
  <si>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</si>
  <si>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</si>
  <si>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</si>
  <si>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</si>
  <si>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</si>
  <si>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</si>
  <si>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</si>
  <si>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</si>
  <si>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</si>
  <si>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</si>
  <si>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</si>
  <si>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</si>
  <si>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</si>
  <si>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</si>
  <si>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</si>
  <si>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</si>
  <si>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</si>
  <si>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</si>
  <si>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</si>
  <si>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</si>
  <si>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</si>
  <si>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</si>
  <si>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</si>
  <si>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</si>
  <si>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</si>
  <si>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</si>
  <si>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</si>
  <si>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</si>
  <si>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</si>
  <si>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</si>
  <si>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</si>
  <si>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</si>
  <si>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</si>
  <si>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</si>
  <si>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</si>
  <si>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</si>
  <si>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</si>
  <si>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</si>
  <si>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</si>
  <si>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</si>
  <si>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</si>
  <si>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</si>
  <si>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</si>
  <si>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</si>
  <si>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</si>
  <si>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</si>
  <si>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</si>
  <si>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</si>
  <si>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</si>
  <si>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</si>
  <si>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</si>
  <si>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</si>
  <si>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</si>
  <si>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七ケ宿町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</si>
  <si>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</si>
  <si>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</si>
  <si>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</si>
  <si>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</si>
  <si>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</si>
  <si>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</si>
  <si>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</si>
  <si>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</si>
  <si>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</si>
  <si>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</si>
  <si>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</si>
  <si>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4"/>
  </si>
  <si>
    <t>非設置</t>
    <rPh sb="0" eb="1">
      <t>ヒ</t>
    </rPh>
    <rPh sb="1" eb="3">
      <t>セッチ</t>
    </rPh>
    <phoneticPr fontId="4"/>
  </si>
  <si>
    <t>①　収益的収支比率は、地方債償還金の増加等により100％を下回っている。
④　企業債残高対事業規模比率は、一般会計からの繰入に頼っている状況である。
⑤　経費回収率は、普及率の向上により⑧水洗化率が類似団体平均値を上回っているものの、⑥汚水処理原価が高いため、類似団体平均値を下回っている。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と概ね同等であることから，包括委託の検討、施設の適正規模の検討も含めた効率的な運転や計画的な更新を行うことで、一般会計からの繰入に頼らない、より健全な経営が可能となると考える。
⑦　施設利用率は、類似団体平均値を上回っているが、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の検討を行う。</t>
    <rPh sb="367" eb="368">
      <t>ウエ</t>
    </rPh>
    <phoneticPr fontId="4"/>
  </si>
  <si>
    <t>　供用開始から20年以上経過しており、機器の故障による水処理への影響が懸念されるため、平成24年度に長寿命化計画を策定し、平成25年度から平成29年度の5ヶ年で計画的な機器の修繕を進めている。
　管路施設については、マンホールポンプとマンホールの点検・修繕を行っており、マンホールのがたつきや老朽化が進んでいる箇所の修繕等を行っている。
　しかし、管渠については詰まり等の問題が発生していることから、管渠の点検が緊急の課題である。</t>
    <rPh sb="61" eb="63">
      <t>ヘイセイ</t>
    </rPh>
    <rPh sb="65" eb="67">
      <t>ネンド</t>
    </rPh>
    <rPh sb="69" eb="71">
      <t>ヘイセイ</t>
    </rPh>
    <rPh sb="73" eb="75">
      <t>ネンド</t>
    </rPh>
    <rPh sb="78" eb="79">
      <t>ネン</t>
    </rPh>
    <rPh sb="80" eb="83">
      <t>ケイカクテキ</t>
    </rPh>
    <rPh sb="129" eb="130">
      <t>オコナ</t>
    </rPh>
    <rPh sb="146" eb="148">
      <t>ロウキュウ</t>
    </rPh>
    <rPh sb="148" eb="149">
      <t>カ</t>
    </rPh>
    <rPh sb="150" eb="151">
      <t>スス</t>
    </rPh>
    <rPh sb="155" eb="157">
      <t>カショ</t>
    </rPh>
    <rPh sb="158" eb="160">
      <t>シュウゼン</t>
    </rPh>
    <rPh sb="162" eb="163">
      <t>オコナ</t>
    </rPh>
    <rPh sb="174" eb="176">
      <t>カンキョ</t>
    </rPh>
    <rPh sb="181" eb="182">
      <t>ツ</t>
    </rPh>
    <rPh sb="184" eb="185">
      <t>トウ</t>
    </rPh>
    <rPh sb="200" eb="202">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</si>
</sst>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99232"/>
        <c:axId val="44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3999232"/>
        <c:axId val="44001152"/>
      </c:lineChart>
      <c:dateAx>
        <c:axId val="43999232"/>
        <c:scaling>
          <c:orientation val="minMax"/>
        </c:scaling>
        <c:delete val="1"/>
        <c:axPos val="b"/>
        <c:numFmt formatCode="ge" sourceLinked="1"/>
        <c:majorTickMark val="none"/>
        <c:minorTickMark val="none"/>
        <c:tickLblPos val="none"/>
        <c:crossAx val="44001152"/>
        <c:crosses val="autoZero"/>
        <c:auto val="1"/>
        <c:lblOffset val="100"/>
        <c:baseTimeUnit val="years"/>
      </c:dateAx>
      <c:valAx>
        <c:axId val="44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81.760000000000005</c:v>
                </c:pt>
                <c:pt idx="1">
                  <c:v>51.26</c:v>
                </c:pt>
                <c:pt idx="2">
                  <c:v>83.06</c:v>
                </c:pt>
                <c:pt idx="3">
                  <c:v>91.89</c:v>
                </c:pt>
                <c:pt idx="4">
                  <c:v>91.69</c:v>
                </c:pt>
              </c:numCache>
            </c:numRef>
          </c:val>
        </c:ser>
        <c:dLbls>
          <c:showLegendKey val="0"/>
          <c:showVal val="0"/>
          <c:showCatName val="0"/>
          <c:showSerName val="0"/>
          <c:showPercent val="0"/>
          <c:showBubbleSize val="0"/>
        </c:dLbls>
        <c:gapWidth val="150"/>
        <c:axId val="44031360"/>
        <c:axId val="13646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031360"/>
        <c:axId val="136467968"/>
      </c:lineChart>
      <c:dateAx>
        <c:axId val="44031360"/>
        <c:scaling>
          <c:orientation val="minMax"/>
        </c:scaling>
        <c:delete val="1"/>
        <c:axPos val="b"/>
        <c:numFmt formatCode="ge" sourceLinked="1"/>
        <c:majorTickMark val="none"/>
        <c:minorTickMark val="none"/>
        <c:tickLblPos val="none"/>
        <c:crossAx val="136467968"/>
        <c:crosses val="autoZero"/>
        <c:auto val="1"/>
        <c:lblOffset val="100"/>
        <c:baseTimeUnit val="years"/>
      </c:dateAx>
      <c:valAx>
        <c:axId val="13646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0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6535040"/>
        <c:axId val="1398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35040"/>
        <c:axId val="139859072"/>
      </c:lineChart>
      <c:dateAx>
        <c:axId val="136535040"/>
        <c:scaling>
          <c:orientation val="minMax"/>
        </c:scaling>
        <c:delete val="1"/>
        <c:axPos val="b"/>
        <c:numFmt formatCode="ge" sourceLinked="1"/>
        <c:majorTickMark val="none"/>
        <c:minorTickMark val="none"/>
        <c:tickLblPos val="none"/>
        <c:crossAx val="139859072"/>
        <c:crosses val="autoZero"/>
        <c:auto val="1"/>
        <c:lblOffset val="100"/>
        <c:baseTimeUnit val="years"/>
      </c:dateAx>
      <c:valAx>
        <c:axId val="1398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3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885184"/>
        <c:axId val="1398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885184"/>
        <c:axId val="139891456"/>
      </c:lineChart>
      <c:dateAx>
        <c:axId val="139885184"/>
        <c:scaling>
          <c:orientation val="minMax"/>
        </c:scaling>
        <c:delete val="1"/>
        <c:axPos val="b"/>
        <c:numFmt formatCode="ge" sourceLinked="1"/>
        <c:majorTickMark val="none"/>
        <c:minorTickMark val="none"/>
        <c:tickLblPos val="none"/>
        <c:crossAx val="139891456"/>
        <c:crosses val="autoZero"/>
        <c:auto val="1"/>
        <c:lblOffset val="100"/>
        <c:baseTimeUnit val="years"/>
      </c:dateAx>
      <c:valAx>
        <c:axId val="1398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597504"/>
        <c:axId val="1406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597504"/>
        <c:axId val="140603776"/>
      </c:lineChart>
      <c:dateAx>
        <c:axId val="140597504"/>
        <c:scaling>
          <c:orientation val="minMax"/>
        </c:scaling>
        <c:delete val="1"/>
        <c:axPos val="b"/>
        <c:numFmt formatCode="ge" sourceLinked="1"/>
        <c:majorTickMark val="none"/>
        <c:minorTickMark val="none"/>
        <c:tickLblPos val="none"/>
        <c:crossAx val="140603776"/>
        <c:crosses val="autoZero"/>
        <c:auto val="1"/>
        <c:lblOffset val="100"/>
        <c:baseTimeUnit val="years"/>
      </c:dateAx>
      <c:valAx>
        <c:axId val="1406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621696"/>
        <c:axId val="14063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621696"/>
        <c:axId val="140632064"/>
      </c:lineChart>
      <c:dateAx>
        <c:axId val="140621696"/>
        <c:scaling>
          <c:orientation val="minMax"/>
        </c:scaling>
        <c:delete val="1"/>
        <c:axPos val="b"/>
        <c:numFmt formatCode="ge" sourceLinked="1"/>
        <c:majorTickMark val="none"/>
        <c:minorTickMark val="none"/>
        <c:tickLblPos val="none"/>
        <c:crossAx val="140632064"/>
        <c:crosses val="autoZero"/>
        <c:auto val="1"/>
        <c:lblOffset val="100"/>
        <c:baseTimeUnit val="years"/>
      </c:dateAx>
      <c:valAx>
        <c:axId val="14063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62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0535296"/>
        <c:axId val="140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40535296"/>
        <c:axId val="140537216"/>
      </c:lineChart>
      <c:dateAx>
        <c:axId val="140535296"/>
        <c:scaling>
          <c:orientation val="minMax"/>
        </c:scaling>
        <c:delete val="1"/>
        <c:axPos val="b"/>
        <c:numFmt formatCode="ge" sourceLinked="1"/>
        <c:majorTickMark val="none"/>
        <c:minorTickMark val="none"/>
        <c:tickLblPos val="none"/>
        <c:crossAx val="140537216"/>
        <c:crosses val="autoZero"/>
        <c:auto val="1"/>
        <c:lblOffset val="100"/>
        <c:baseTimeUnit val="years"/>
      </c:dateAx>
      <c:valAx>
        <c:axId val="140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46.02</c:v>
                </c:pt>
                <c:pt idx="1">
                  <c:v>52.21</c:v>
                </c:pt>
                <c:pt idx="2">
                  <c:v>52.96</c:v>
                </c:pt>
                <c:pt idx="3">
                  <c:v>60.79</c:v>
                </c:pt>
                <c:pt idx="4">
                  <c:v>59.57</c:v>
                </c:pt>
              </c:numCache>
            </c:numRef>
          </c:val>
        </c:ser>
        <c:dLbls>
          <c:showLegendKey val="0"/>
          <c:showVal val="0"/>
          <c:showCatName val="0"/>
          <c:showSerName val="0"/>
          <c:showPercent val="0"/>
          <c:showBubbleSize val="0"/>
        </c:dLbls>
        <c:gapWidth val="150"/>
        <c:axId val="140571776"/>
        <c:axId val="1405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40571776"/>
        <c:axId val="140573696"/>
      </c:lineChart>
      <c:dateAx>
        <c:axId val="140571776"/>
        <c:scaling>
          <c:orientation val="minMax"/>
        </c:scaling>
        <c:delete val="1"/>
        <c:axPos val="b"/>
        <c:numFmt formatCode="ge" sourceLinked="1"/>
        <c:majorTickMark val="none"/>
        <c:minorTickMark val="none"/>
        <c:tickLblPos val="none"/>
        <c:crossAx val="140573696"/>
        <c:crosses val="autoZero"/>
        <c:auto val="1"/>
        <c:lblOffset val="100"/>
        <c:baseTimeUnit val="years"/>
      </c:dateAx>
      <c:valAx>
        <c:axId val="1405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297.63</c:v>
                </c:pt>
                <c:pt idx="1">
                  <c:v>278.57</c:v>
                </c:pt>
                <c:pt idx="2">
                  <c:v>277.66000000000003</c:v>
                </c:pt>
                <c:pt idx="3">
                  <c:v>239.53</c:v>
                </c:pt>
                <c:pt idx="4">
                  <c:v>243.29</c:v>
                </c:pt>
              </c:numCache>
            </c:numRef>
          </c:val>
        </c:ser>
        <c:dLbls>
          <c:showLegendKey val="0"/>
          <c:showVal val="0"/>
          <c:showCatName val="0"/>
          <c:showSerName val="0"/>
          <c:showPercent val="0"/>
          <c:showBubbleSize val="0"/>
        </c:dLbls>
        <c:gapWidth val="150"/>
        <c:axId val="140358400"/>
        <c:axId val="1403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40358400"/>
        <c:axId val="140360320"/>
      </c:lineChart>
      <c:dateAx>
        <c:axId val="140358400"/>
        <c:scaling>
          <c:orientation val="minMax"/>
        </c:scaling>
        <c:delete val="1"/>
        <c:axPos val="b"/>
        <c:numFmt formatCode="ge" sourceLinked="1"/>
        <c:majorTickMark val="none"/>
        <c:minorTickMark val="none"/>
        <c:tickLblPos val="none"/>
        <c:crossAx val="140360320"/>
        <c:crosses val="autoZero"/>
        <c:auto val="1"/>
        <c:lblOffset val="100"/>
        <c:baseTimeUnit val="years"/>
      </c:dateAx>
      <c:valAx>
        <c:axId val="140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50.59</c:v>
                </c:pt>
                <c:pt idx="1">
                  <c:v>51.88</c:v>
                </c:pt>
                <c:pt idx="2">
                  <c:v>48.12</c:v>
                </c:pt>
                <c:pt idx="3">
                  <c:v>48.42</c:v>
                </c:pt>
                <c:pt idx="4">
                  <c:v>51.39</c:v>
                </c:pt>
              </c:numCache>
            </c:numRef>
          </c:val>
        </c:ser>
        <c:dLbls>
          <c:showLegendKey val="0"/>
          <c:showVal val="0"/>
          <c:showCatName val="0"/>
          <c:showSerName val="0"/>
          <c:showPercent val="0"/>
          <c:showBubbleSize val="0"/>
        </c:dLbls>
        <c:gapWidth val="150"/>
        <c:axId val="140378496"/>
        <c:axId val="1403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40378496"/>
        <c:axId val="140380416"/>
      </c:lineChart>
      <c:dateAx>
        <c:axId val="140378496"/>
        <c:scaling>
          <c:orientation val="minMax"/>
        </c:scaling>
        <c:delete val="1"/>
        <c:axPos val="b"/>
        <c:numFmt formatCode="ge" sourceLinked="1"/>
        <c:majorTickMark val="none"/>
        <c:minorTickMark val="none"/>
        <c:tickLblPos val="none"/>
        <c:crossAx val="140380416"/>
        <c:crosses val="autoZero"/>
        <c:auto val="1"/>
        <c:lblOffset val="100"/>
        <c:baseTimeUnit val="years"/>
      </c:dateAx>
      <c:valAx>
        <c:axId val="1403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3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88.6</c:v>
                </c:pt>
                <c:pt idx="1">
                  <c:v>88.39</c:v>
                </c:pt>
                <c:pt idx="2">
                  <c:v>88.47</c:v>
                </c:pt>
                <c:pt idx="3">
                  <c:v>89.74</c:v>
                </c:pt>
                <c:pt idx="4">
                  <c:v>90.64</c:v>
                </c:pt>
              </c:numCache>
            </c:numRef>
          </c:val>
        </c:ser>
        <c:dLbls>
          <c:showLegendKey val="0"/>
          <c:showVal val="0"/>
          <c:showCatName val="0"/>
          <c:showSerName val="0"/>
          <c:showPercent val="0"/>
          <c:showBubbleSize val="0"/>
        </c:dLbls>
        <c:gapWidth val="150"/>
        <c:axId val="140423168"/>
        <c:axId val="1404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40423168"/>
        <c:axId val="140425088"/>
      </c:lineChart>
      <c:dateAx>
        <c:axId val="140423168"/>
        <c:scaling>
          <c:orientation val="minMax"/>
        </c:scaling>
        <c:delete val="1"/>
        <c:axPos val="b"/>
        <c:numFmt formatCode="ge" sourceLinked="1"/>
        <c:majorTickMark val="none"/>
        <c:minorTickMark val="none"/>
        <c:tickLblPos val="none"/>
        <c:crossAx val="140425088"/>
        <c:crosses val="autoZero"/>
        <c:auto val="1"/>
        <c:lblOffset val="100"/>
        <c:baseTimeUnit val="years"/>
      </c:dateAx>
      <c:valAx>
        <c:axId val="1404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宮城県　七ケ宿町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123</v>
      </c>
      <c r="AE8" s="73"/>
      <c r="AF8" s="73"/>
      <c r="AG8" s="73"/>
      <c r="AH8" s="73"/>
      <c r="AI8" s="73"/>
      <c r="AJ8" s="73"/>
      <c r="AK8" s="4"/>
      <c r="AL8" s="67">
        <f>データ!S6</f>
        <v>1502</v>
      </c>
      <c r="AM8" s="67"/>
      <c r="AN8" s="67"/>
      <c r="AO8" s="67"/>
      <c r="AP8" s="67"/>
      <c r="AQ8" s="67"/>
      <c r="AR8" s="67"/>
      <c r="AS8" s="67"/>
      <c r="AT8" s="66">
        <f>データ!T6</f>
        <v>263.08999999999997</v>
      </c>
      <c r="AU8" s="66"/>
      <c r="AV8" s="66"/>
      <c r="AW8" s="66"/>
      <c r="AX8" s="66"/>
      <c r="AY8" s="66"/>
      <c r="AZ8" s="66"/>
      <c r="BA8" s="66"/>
      <c r="BB8" s="66">
        <f>データ!U6</f>
        <v>5.71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91.63</v>
      </c>
      <c r="Q10" s="66"/>
      <c r="R10" s="66"/>
      <c r="S10" s="66"/>
      <c r="T10" s="66"/>
      <c r="U10" s="66"/>
      <c r="V10" s="66"/>
      <c r="W10" s="66">
        <f>データ!Q6</f>
        <v>70.52</v>
      </c>
      <c r="X10" s="66"/>
      <c r="Y10" s="66"/>
      <c r="Z10" s="66"/>
      <c r="AA10" s="66"/>
      <c r="AB10" s="66"/>
      <c r="AC10" s="66"/>
      <c r="AD10" s="67">
        <f>データ!R6</f>
        <v>2639</v>
      </c>
      <c r="AE10" s="67"/>
      <c r="AF10" s="67"/>
      <c r="AG10" s="67"/>
      <c r="AH10" s="67"/>
      <c r="AI10" s="67"/>
      <c r="AJ10" s="67"/>
      <c r="AK10" s="2"/>
      <c r="AL10" s="67">
        <f>データ!V6</f>
        <v>1357</v>
      </c>
      <c r="AM10" s="67"/>
      <c r="AN10" s="67"/>
      <c r="AO10" s="67"/>
      <c r="AP10" s="67"/>
      <c r="AQ10" s="67"/>
      <c r="AR10" s="67"/>
      <c r="AS10" s="67"/>
      <c r="AT10" s="66">
        <f>データ!W6</f>
        <v>0.8</v>
      </c>
      <c r="AU10" s="66"/>
      <c r="AV10" s="66"/>
      <c r="AW10" s="66"/>
      <c r="AX10" s="66"/>
      <c r="AY10" s="66"/>
      <c r="AZ10" s="66"/>
      <c r="BA10" s="66"/>
      <c r="BB10" s="66">
        <f>データ!X6</f>
        <v>1696.25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43028</v>
      </c>
      <c r="D6" s="33">
        <f t="shared" si="3"/>
        <v>47</v>
      </c>
      <c r="E6" s="33">
        <f t="shared" si="3"/>
        <v>17</v>
      </c>
      <c r="F6" s="33">
        <f t="shared" si="3"/>
        <v>4</v>
      </c>
      <c r="G6" s="33">
        <f t="shared" si="3"/>
        <v>0</v>
      </c>
      <c r="H6" s="33" t="str">
        <f t="shared" si="3"/>
        <v>宮城県　七ケ宿町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91.63</v>
      </c>
      <c r="Q6" s="34">
        <f t="shared" si="3"/>
        <v>70.52</v>
      </c>
      <c r="R6" s="34">
        <f t="shared" si="3"/>
        <v>2639</v>
      </c>
      <c r="S6" s="34">
        <f t="shared" si="3"/>
        <v>1502</v>
      </c>
      <c r="T6" s="34">
        <f t="shared" si="3"/>
        <v>263.08999999999997</v>
      </c>
      <c r="U6" s="34">
        <f t="shared" si="3"/>
        <v>5.71</v>
      </c>
      <c r="V6" s="34">
        <f t="shared" si="3"/>
        <v>1357</v>
      </c>
      <c r="W6" s="34">
        <f t="shared" si="3"/>
        <v>0.8</v>
      </c>
      <c r="X6" s="34">
        <f t="shared" si="3"/>
        <v>1696.25</v>
      </c>
      <c r="Y6" s="35">
        <f>IF(Y7="",NA(),Y7)</f>
        <v>81.760000000000005</v>
      </c>
      <c r="Z6" s="35">
        <f t="shared" ref="Z6:AH6" si="4">IF(Z7="",NA(),Z7)</f>
        <v>51.26</v>
      </c>
      <c r="AA6" s="35">
        <f t="shared" si="4"/>
        <v>83.06</v>
      </c>
      <c r="AB6" s="35">
        <f t="shared" si="4"/>
        <v>91.89</v>
      </c>
      <c r="AC6" s="35">
        <f t="shared" si="4"/>
        <v>91.69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46.02</v>
      </c>
      <c r="BR6" s="35">
        <f t="shared" ref="BR6:BZ6" si="8">IF(BR7="",NA(),BR7)</f>
        <v>52.21</v>
      </c>
      <c r="BS6" s="35">
        <f t="shared" si="8"/>
        <v>52.96</v>
      </c>
      <c r="BT6" s="35">
        <f t="shared" si="8"/>
        <v>60.79</v>
      </c>
      <c r="BU6" s="35">
        <f t="shared" si="8"/>
        <v>59.57</v>
      </c>
      <c r="BV6" s="35">
        <f t="shared" si="8"/>
        <v>62.83</v>
      </c>
      <c r="BW6" s="35">
        <f t="shared" si="8"/>
        <v>64.63</v>
      </c>
      <c r="BX6" s="35">
        <f t="shared" si="8"/>
        <v>66.56</v>
      </c>
      <c r="BY6" s="35">
        <f t="shared" si="8"/>
        <v>66.22</v>
      </c>
      <c r="BZ6" s="35">
        <f t="shared" si="8"/>
        <v>69.87</v>
      </c>
      <c r="CA6" s="34" t="str">
        <f>IF(CA7="","",IF(CA7="-","【-】","【"&amp;SUBSTITUTE(TEXT(CA7,"#,##0.00"),"-","△")&amp;"】"))</f>
        <v>【69.80】</v>
      </c>
      <c r="CB6" s="35">
        <f>IF(CB7="",NA(),CB7)</f>
        <v>297.63</v>
      </c>
      <c r="CC6" s="35">
        <f t="shared" ref="CC6:CK6" si="9">IF(CC7="",NA(),CC7)</f>
        <v>278.57</v>
      </c>
      <c r="CD6" s="35">
        <f t="shared" si="9"/>
        <v>277.66000000000003</v>
      </c>
      <c r="CE6" s="35">
        <f t="shared" si="9"/>
        <v>239.53</v>
      </c>
      <c r="CF6" s="35">
        <f t="shared" si="9"/>
        <v>243.29</v>
      </c>
      <c r="CG6" s="35">
        <f t="shared" si="9"/>
        <v>250.43</v>
      </c>
      <c r="CH6" s="35">
        <f t="shared" si="9"/>
        <v>245.75</v>
      </c>
      <c r="CI6" s="35">
        <f t="shared" si="9"/>
        <v>244.29</v>
      </c>
      <c r="CJ6" s="35">
        <f t="shared" si="9"/>
        <v>246.72</v>
      </c>
      <c r="CK6" s="35">
        <f t="shared" si="9"/>
        <v>234.96</v>
      </c>
      <c r="CL6" s="34" t="str">
        <f>IF(CL7="","",IF(CL7="-","【-】","【"&amp;SUBSTITUTE(TEXT(CL7,"#,##0.00"),"-","△")&amp;"】"))</f>
        <v>【232.54】</v>
      </c>
      <c r="CM6" s="35">
        <f>IF(CM7="",NA(),CM7)</f>
        <v>50.59</v>
      </c>
      <c r="CN6" s="35">
        <f t="shared" ref="CN6:CV6" si="10">IF(CN7="",NA(),CN7)</f>
        <v>51.88</v>
      </c>
      <c r="CO6" s="35">
        <f t="shared" si="10"/>
        <v>48.12</v>
      </c>
      <c r="CP6" s="35">
        <f t="shared" si="10"/>
        <v>48.42</v>
      </c>
      <c r="CQ6" s="35">
        <f t="shared" si="10"/>
        <v>51.39</v>
      </c>
      <c r="CR6" s="35">
        <f t="shared" si="10"/>
        <v>42.31</v>
      </c>
      <c r="CS6" s="35">
        <f t="shared" si="10"/>
        <v>43.65</v>
      </c>
      <c r="CT6" s="35">
        <f t="shared" si="10"/>
        <v>43.58</v>
      </c>
      <c r="CU6" s="35">
        <f t="shared" si="10"/>
        <v>41.35</v>
      </c>
      <c r="CV6" s="35">
        <f t="shared" si="10"/>
        <v>42.9</v>
      </c>
      <c r="CW6" s="34" t="str">
        <f>IF(CW7="","",IF(CW7="-","【-】","【"&amp;SUBSTITUTE(TEXT(CW7,"#,##0.00"),"-","△")&amp;"】"))</f>
        <v>【42.17】</v>
      </c>
      <c r="CX6" s="35">
        <f>IF(CX7="",NA(),CX7)</f>
        <v>88.6</v>
      </c>
      <c r="CY6" s="35">
        <f t="shared" ref="CY6:DG6" si="11">IF(CY7="",NA(),CY7)</f>
        <v>88.39</v>
      </c>
      <c r="CZ6" s="35">
        <f t="shared" si="11"/>
        <v>88.47</v>
      </c>
      <c r="DA6" s="35">
        <f t="shared" si="11"/>
        <v>89.74</v>
      </c>
      <c r="DB6" s="35">
        <f t="shared" si="11"/>
        <v>90.64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43028</v>
      </c>
      <c r="D7" s="37">
        <v>47</v>
      </c>
      <c r="E7" s="37">
        <v>17</v>
      </c>
      <c r="F7" s="37">
        <v>4</v>
      </c>
      <c r="G7" s="37">
        <v>0</v>
      </c>
      <c r="H7" s="37" t="s">
        <v>110</v>
      </c>
      <c r="I7" s="37" t="s">
        <v>111</v>
      </c>
      <c r="J7" s="37" t="s">
        <v>112</v>
      </c>
      <c r="K7" s="37" t="s">
        <v>113</v>
      </c>
      <c r="L7" s="37" t="s">
        <v>114</v>
      </c>
      <c r="M7" s="37"/>
      <c r="N7" s="38" t="s">
        <v>115</v>
      </c>
      <c r="O7" s="38" t="s">
        <v>116</v>
      </c>
      <c r="P7" s="38">
        <v>91.63</v>
      </c>
      <c r="Q7" s="38">
        <v>70.52</v>
      </c>
      <c r="R7" s="38">
        <v>2639</v>
      </c>
      <c r="S7" s="38">
        <v>1502</v>
      </c>
      <c r="T7" s="38">
        <v>263.08999999999997</v>
      </c>
      <c r="U7" s="38">
        <v>5.71</v>
      </c>
      <c r="V7" s="38">
        <v>1357</v>
      </c>
      <c r="W7" s="38">
        <v>0.8</v>
      </c>
      <c r="X7" s="38">
        <v>1696.25</v>
      </c>
      <c r="Y7" s="38">
        <v>81.760000000000005</v>
      </c>
      <c r="Z7" s="38">
        <v>51.26</v>
      </c>
      <c r="AA7" s="38">
        <v>83.06</v>
      </c>
      <c r="AB7" s="38">
        <v>91.89</v>
      </c>
      <c r="AC7" s="38">
        <v>91.69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46.02</v>
      </c>
      <c r="BR7" s="38">
        <v>52.21</v>
      </c>
      <c r="BS7" s="38">
        <v>52.96</v>
      </c>
      <c r="BT7" s="38">
        <v>60.79</v>
      </c>
      <c r="BU7" s="38">
        <v>59.57</v>
      </c>
      <c r="BV7" s="38">
        <v>62.83</v>
      </c>
      <c r="BW7" s="38">
        <v>64.63</v>
      </c>
      <c r="BX7" s="38">
        <v>66.56</v>
      </c>
      <c r="BY7" s="38">
        <v>66.22</v>
      </c>
      <c r="BZ7" s="38">
        <v>69.87</v>
      </c>
      <c r="CA7" s="38">
        <v>69.8</v>
      </c>
      <c r="CB7" s="38">
        <v>297.63</v>
      </c>
      <c r="CC7" s="38">
        <v>278.57</v>
      </c>
      <c r="CD7" s="38">
        <v>277.66000000000003</v>
      </c>
      <c r="CE7" s="38">
        <v>239.53</v>
      </c>
      <c r="CF7" s="38">
        <v>243.29</v>
      </c>
      <c r="CG7" s="38">
        <v>250.43</v>
      </c>
      <c r="CH7" s="38">
        <v>245.75</v>
      </c>
      <c r="CI7" s="38">
        <v>244.29</v>
      </c>
      <c r="CJ7" s="38">
        <v>246.72</v>
      </c>
      <c r="CK7" s="38">
        <v>234.96</v>
      </c>
      <c r="CL7" s="38">
        <v>232.54</v>
      </c>
      <c r="CM7" s="38">
        <v>50.59</v>
      </c>
      <c r="CN7" s="38">
        <v>51.88</v>
      </c>
      <c r="CO7" s="38">
        <v>48.12</v>
      </c>
      <c r="CP7" s="38">
        <v>48.42</v>
      </c>
      <c r="CQ7" s="38">
        <v>51.39</v>
      </c>
      <c r="CR7" s="38">
        <v>42.31</v>
      </c>
      <c r="CS7" s="38">
        <v>43.65</v>
      </c>
      <c r="CT7" s="38">
        <v>43.58</v>
      </c>
      <c r="CU7" s="38">
        <v>41.35</v>
      </c>
      <c r="CV7" s="38">
        <v>42.9</v>
      </c>
      <c r="CW7" s="38">
        <v>42.17</v>
      </c>
      <c r="CX7" s="38">
        <v>88.6</v>
      </c>
      <c r="CY7" s="38">
        <v>88.39</v>
      </c>
      <c r="CZ7" s="38">
        <v>88.47</v>
      </c>
      <c r="DA7" s="38">
        <v>89.74</v>
      </c>
      <c r="DB7" s="38">
        <v>90.64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miyagi</cp:lastModifiedBy>
  <cp:lastPrinted>2018-02-15T07:04:39Z</cp:lastPrinted>
  <dcterms:created xsi:type="dcterms:W3CDTF">2017-12-25T02:16:35Z</dcterms:created>
  <dcterms:modified xsi:type="dcterms:W3CDTF">2018-02-15T07:05:17Z</dcterms:modified>
  <cp:category/>
</cp:coreProperties>
</file>