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09597mi\Desktop\12 東松島市(H300214)\12 東松島市(H300214)\"/>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P10" i="4"/>
  <c r="B10" i="4"/>
  <c r="BB8" i="4"/>
  <c r="AT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<sst xmlns="http://schemas.openxmlformats.org/spreadsheetml/2006/main" count="240" uniqueCount="125">
  <si>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</si>
  <si>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</si>
  <si>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</si>
  <si>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</si>
  <si>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</si>
  <si>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</si>
  <si>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</si>
  <si>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</si>
  <si>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</si>
  <si>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</si>
  <si>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</si>
  <si>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</si>
  <si>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</si>
  <si>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</si>
  <si>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</si>
  <si>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</si>
  <si>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</si>
  <si>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</si>
  <si>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</si>
  <si>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</si>
  <si>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</si>
  <si>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</si>
  <si>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</si>
  <si>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</si>
  <si>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</si>
  <si>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</si>
  <si>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</si>
  <si>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</si>
  <si>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</si>
  <si>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</si>
  <si>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</si>
  <si>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</si>
  <si>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</si>
  <si>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</si>
  <si>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</si>
  <si>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</si>
  <si>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</si>
  <si>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</si>
  <si>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</si>
  <si>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</si>
  <si>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</si>
  <si>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</si>
  <si>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</si>
  <si>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</si>
  <si>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</si>
  <si>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</si>
  <si>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</si>
  <si>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</si>
  <si>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</si>
  <si>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</si>
  <si>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</si>
  <si>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</si>
  <si>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</si>
  <si>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</si>
  <si>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</si>
  <si>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</si>
  <si>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</si>
  <si>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</si>
  <si>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</si>
  <si>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</si>
  <si>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</si>
  <si>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</si>
  <si>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</si>
  <si>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</si>
  <si>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</si>
  <si>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</si>
  <si>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</si>
  <si>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</si>
  <si>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</si>
  <si>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</si>
  <si>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</si>
  <si>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</si>
  <si>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</si>
  <si>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</si>
  <si>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</si>
  <si>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</si>
  <si>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</si>
  <si>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</si>
  <si>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</si>
  <si>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</si>
  <si>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</si>
  <si>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</si>
  <si>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</si>
  <si>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</si>
  <si>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</si>
  <si>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</si>
  <si>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</si>
  <si>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</si>
  <si>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</si>
  <si>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</si>
  <si>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</si>
  <si>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</si>
  <si>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</si>
  <si>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</si>
  <si>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</si>
  <si>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</si>
  <si>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</si>
  <si>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</si>
  <si>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</si>
  <si>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</si>
  <si>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</si>
  <si>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</si>
  <si>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</si>
  <si>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</si>
  <si>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</si>
  <si>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</si>
  <si>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</si>
  <si>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</si>
  <si>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</si>
  <si>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東松島市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</si>
  <si>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</si>
  <si>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</si>
  <si>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</si>
  <si>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</si>
  <si>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</si>
  <si>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</si>
  <si>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</si>
  <si>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</si>
  <si>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</si>
  <si>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</si>
  <si>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</si>
  <si>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</si>
  <si>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下水道施設の年数の経過とともに、劣化や老朽化が原因で処理機能の低下も考えられる。下水道施設の持続的な機能確保を図るための劣化状況等を調べる機能診断調査や平成30年度に予定している最適整備構想の策定を実施し、適切な維持管理に加えて、長寿命化対策を含めた計画的な改築の推進に取り組んでいく。</t>
    <rPh sb="77" eb="79">
      <t>ヘイセイ</t>
    </rPh>
    <rPh sb="81" eb="83">
      <t>ネンド</t>
    </rPh>
    <rPh sb="84" eb="86">
      <t>ヨテイ</t>
    </rPh>
    <rPh sb="100" eb="102">
      <t>ジッシ</t>
    </rPh>
    <phoneticPr fontId="7"/>
  </si>
  <si>
    <t>　経営においては、事業運営に必要な経費をその経営に伴う収入（使用料収入）ですべて賄うこととしているが、すべてを賄えていないのが現状である。適正な受益者負担と安定した事業運営を図るため、社会情勢や財政状況の把握による的確な収支見通しを行い、経営戦略に基づいた、計画的な料金改定による財源の確保や下水道計画の見直しによる計画的な整備、コスト削減による維持管理による事業費の抑制に取り組んでいく。
　また、農業集落排水事業の目的でもある水質汚濁による農業被害の解消や公共用水域の水質保全、生活環境の改善のため、下水道への接続促進を図り、効率的な施設利用に取り組んでいく。</t>
    <rPh sb="119" eb="121">
      <t>ケイエイ</t>
    </rPh>
    <rPh sb="121" eb="123">
      <t>センリャク</t>
    </rPh>
    <rPh sb="124" eb="125">
      <t>モト</t>
    </rPh>
    <phoneticPr fontId="4"/>
  </si>
  <si>
    <r>
      <t>　収益的収支比率は、75.37％で単年度収支が赤字であることを示している。料金改定による適正な使用料収入の確保とコスト削減による維持管理費の抑制などに取り組んでいく。
　企業債残高対事業規模比率は、料金収入に対する企業債残高の割合を示すものである。前年度から大きく減少しているが、これは農業集落排水事業に係る管渠が概ね整備されたことによるものであり、今後は、公共下水道事業との接続の検討も視野に入れ、さらに効率化を行っていく。
　経費回収率は、41.03％で汚水処理に係る費用が使用料ですべて賄えていない状況にある。この要因の一部として、農業集落排水事業の一部について、公共下水道事業に接続を行ったことによる委託費の増加</t>
    </r>
    <r>
      <rPr>
        <sz val="10"/>
        <color rgb="FFFF0000"/>
        <rFont val="ＭＳ ゴシック"/>
        <family val="3"/>
        <charset val="128"/>
      </rPr>
      <t>が</t>
    </r>
    <r>
      <rPr>
        <sz val="10"/>
        <rFont val="ＭＳ ゴシック"/>
        <family val="3"/>
        <charset val="128"/>
      </rPr>
      <t>挙げられる。</t>
    </r>
    <r>
      <rPr>
        <sz val="10"/>
        <color rgb="FFFF0000"/>
        <rFont val="ＭＳ ゴシック"/>
        <family val="3"/>
        <charset val="128"/>
      </rPr>
      <t>今後については</t>
    </r>
    <r>
      <rPr>
        <sz val="10"/>
        <rFont val="ＭＳ ゴシック"/>
        <family val="3"/>
        <charset val="128"/>
      </rPr>
      <t>、料金改定による適正な使用料収入の確保とコスト削減による維持管理費の抑制などに取り組んでいく。
　汚水処理原価は、前年度に比べ、類似団体平均値を上回っている。前述のとおり、農業集落排水事業の一部について、公共下水道への接続を実施したことによる委託費の増加</t>
    </r>
    <r>
      <rPr>
        <sz val="10"/>
        <color rgb="FFFF0000"/>
        <rFont val="ＭＳ ゴシック"/>
        <family val="3"/>
        <charset val="128"/>
      </rPr>
      <t>が要因で</t>
    </r>
    <r>
      <rPr>
        <sz val="10"/>
        <rFont val="ＭＳ ゴシック"/>
        <family val="3"/>
        <charset val="128"/>
      </rPr>
      <t>あるが、より積極的なコスト削減による維持管理費の抑制や接続推進による有収水量の確保、事業の統廃合に取り組んでいく。
　施設利用率は、公共下水道事業との統合が行われたため、類似団体平均値に比べ、低い数値となっている。今後は、施設の廃止等を検討し、効率的な施設利用に取り組んでいく。
　水洗化率は、87.71％で汚水処理が適切に行われていない状況にある。公共用水域の水質保全や生活環境の改善、また使用料収入の確保の観点から、下水道について広く市民に周知を図り、水洗化率の向上に取り組んでいく。
　</t>
    </r>
    <rPh sb="23" eb="24">
      <t>アカ</t>
    </rPh>
    <rPh sb="24" eb="25">
      <t>ジ</t>
    </rPh>
    <rPh sb="31" eb="32">
      <t>シメ</t>
    </rPh>
    <rPh sb="99" eb="101">
      <t>リョウキン</t>
    </rPh>
    <rPh sb="101" eb="103">
      <t>シュウニュウ</t>
    </rPh>
    <rPh sb="104" eb="105">
      <t>タイ</t>
    </rPh>
    <rPh sb="107" eb="109">
      <t>キギョウ</t>
    </rPh>
    <rPh sb="109" eb="110">
      <t>サイ</t>
    </rPh>
    <rPh sb="110" eb="112">
      <t>ザンダカ</t>
    </rPh>
    <rPh sb="113" eb="115">
      <t>ワリアイ</t>
    </rPh>
    <rPh sb="116" eb="117">
      <t>シメ</t>
    </rPh>
    <rPh sb="124" eb="127">
      <t>ゼンネンド</t>
    </rPh>
    <rPh sb="129" eb="130">
      <t>オオ</t>
    </rPh>
    <rPh sb="132" eb="134">
      <t>ゲンショウ</t>
    </rPh>
    <rPh sb="175" eb="177">
      <t>コンゴ</t>
    </rPh>
    <rPh sb="203" eb="206">
      <t>コウリツカ</t>
    </rPh>
    <rPh sb="207" eb="208">
      <t>オコナ</t>
    </rPh>
    <rPh sb="260" eb="262">
      <t>ヨウイン</t>
    </rPh>
    <rPh sb="263" eb="265">
      <t>イチブ</t>
    </rPh>
    <rPh sb="269" eb="271">
      <t>ノウギョウ</t>
    </rPh>
    <rPh sb="271" eb="273">
      <t>シュウラク</t>
    </rPh>
    <rPh sb="273" eb="275">
      <t>ハイスイ</t>
    </rPh>
    <rPh sb="275" eb="277">
      <t>ジギョウ</t>
    </rPh>
    <rPh sb="278" eb="280">
      <t>イチブ</t>
    </rPh>
    <rPh sb="285" eb="287">
      <t>コウキョウ</t>
    </rPh>
    <rPh sb="287" eb="290">
      <t>ゲスイドウ</t>
    </rPh>
    <rPh sb="290" eb="292">
      <t>ジギョウ</t>
    </rPh>
    <rPh sb="293" eb="295">
      <t>セツゾク</t>
    </rPh>
    <rPh sb="296" eb="297">
      <t>オコナ</t>
    </rPh>
    <rPh sb="304" eb="306">
      <t>イタク</t>
    </rPh>
    <rPh sb="306" eb="307">
      <t>ヒ</t>
    </rPh>
    <rPh sb="308" eb="310">
      <t>ゾウカ</t>
    </rPh>
    <rPh sb="311" eb="312">
      <t>ア</t>
    </rPh>
    <rPh sb="317" eb="319">
      <t>コンゴ</t>
    </rPh>
    <rPh sb="381" eb="384">
      <t>ゼンネンド</t>
    </rPh>
    <rPh sb="385" eb="386">
      <t>クラ</t>
    </rPh>
    <rPh sb="403" eb="405">
      <t>ゼンジュツ</t>
    </rPh>
    <rPh sb="410" eb="412">
      <t>ノウギョウ</t>
    </rPh>
    <rPh sb="412" eb="414">
      <t>シュウラク</t>
    </rPh>
    <rPh sb="414" eb="416">
      <t>ハイスイ</t>
    </rPh>
    <rPh sb="416" eb="418">
      <t>ジギョウ</t>
    </rPh>
    <rPh sb="419" eb="421">
      <t>イチブ</t>
    </rPh>
    <rPh sb="426" eb="428">
      <t>コウキョウ</t>
    </rPh>
    <rPh sb="428" eb="431">
      <t>ゲスイドウ</t>
    </rPh>
    <rPh sb="433" eb="435">
      <t>セツゾク</t>
    </rPh>
    <rPh sb="436" eb="438">
      <t>ジッシ</t>
    </rPh>
    <rPh sb="445" eb="447">
      <t>イタク</t>
    </rPh>
    <rPh sb="447" eb="448">
      <t>ヒ</t>
    </rPh>
    <rPh sb="449" eb="451">
      <t>ゾウカ</t>
    </rPh>
    <rPh sb="452" eb="454">
      <t>ヨウイン</t>
    </rPh>
    <rPh sb="461" eb="464">
      <t>セッキョクテキ</t>
    </rPh>
    <rPh sb="497" eb="499">
      <t>ジギョウ</t>
    </rPh>
    <rPh sb="500" eb="503">
      <t>トウハイゴウ</t>
    </rPh>
    <rPh sb="521" eb="523">
      <t>コウキョウ</t>
    </rPh>
    <rPh sb="523" eb="526">
      <t>ゲスイドウ</t>
    </rPh>
    <rPh sb="526" eb="528">
      <t>ジギョウ</t>
    </rPh>
    <rPh sb="530" eb="532">
      <t>トウゴウ</t>
    </rPh>
    <rPh sb="533" eb="534">
      <t>オコナ</t>
    </rPh>
    <rPh sb="551" eb="552">
      <t>ヒク</t>
    </rPh>
    <rPh sb="562" eb="564">
      <t>コンゴ</t>
    </rPh>
    <rPh sb="566" eb="568">
      <t>シセツ</t>
    </rPh>
    <rPh sb="569" eb="571">
      <t>ハイシ</t>
    </rPh>
    <rPh sb="571" eb="572">
      <t>トウ</t>
    </rPh>
    <rPh sb="573" eb="575">
      <t>ケントウ</t>
    </rPh>
    <rPh sb="586" eb="587">
      <t>ト</t>
    </rPh>
    <rPh sb="588" eb="589">
      <t>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</si>
</sst>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81-447D-A95D-C3A1C26C1474}"/>
            </c:ext>
          </c:extLst>
        </c:ser>
        <c:dLbls>
          <c:showLegendKey val="0"/>
          <c:showVal val="0"/>
          <c:showCatName val="0"/>
          <c:showSerName val="0"/>
          <c:showPercent val="0"/>
          <c:showBubbleSize val="0"/>
        </c:dLbls>
        <c:gapWidth val="150"/>
        <c:axId val="43851776"/>
        <c:axId val="438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F881-447D-A95D-C3A1C26C1474}"/>
            </c:ext>
          </c:extLst>
        </c:ser>
        <c:dLbls>
          <c:showLegendKey val="0"/>
          <c:showVal val="0"/>
          <c:showCatName val="0"/>
          <c:showSerName val="0"/>
          <c:showPercent val="0"/>
          <c:showBubbleSize val="0"/>
        </c:dLbls>
        <c:marker val="1"/>
        <c:smooth val="0"/>
        <c:axId val="43851776"/>
        <c:axId val="43853312"/>
      </c:lineChart>
      <c:dateAx>
        <c:axId val="43851776"/>
        <c:scaling>
          <c:orientation val="minMax"/>
        </c:scaling>
        <c:delete val="1"/>
        <c:axPos val="b"/>
        <c:numFmt formatCode="ge" sourceLinked="1"/>
        <c:majorTickMark val="none"/>
        <c:minorTickMark val="none"/>
        <c:tickLblPos val="none"/>
        <c:crossAx val="43853312"/>
        <c:crosses val="autoZero"/>
        <c:auto val="1"/>
        <c:lblOffset val="100"/>
        <c:baseTimeUnit val="years"/>
      </c:dateAx>
      <c:valAx>
        <c:axId val="438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60.84</c:v>
                </c:pt>
                <c:pt idx="1">
                  <c:v>59.07</c:v>
                </c:pt>
                <c:pt idx="2">
                  <c:v>62.23</c:v>
                </c:pt>
                <c:pt idx="3">
                  <c:v>57.45</c:v>
                </c:pt>
                <c:pt idx="4">
                  <c:v>57.45</c:v>
                </c:pt>
              </c:numCache>
            </c:numRef>
          </c:val>
          <c:extLst>
            <c:ext xmlns:c16="http://schemas.microsoft.com/office/drawing/2014/chart" uri="{C3380CC4-5D6E-409C-BE32-E72D297353CC}">
              <c16:uniqueId val="{00000000-6AED-4038-A36B-914C9EB1887A}"/>
            </c:ext>
          </c:extLst>
        </c:ser>
        <c:dLbls>
          <c:showLegendKey val="0"/>
          <c:showVal val="0"/>
          <c:showCatName val="0"/>
          <c:showSerName val="0"/>
          <c:showPercent val="0"/>
          <c:showBubbleSize val="0"/>
        </c:dLbls>
        <c:gapWidth val="150"/>
        <c:axId val="105602432"/>
        <c:axId val="10560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6AED-4038-A36B-914C9EB1887A}"/>
            </c:ext>
          </c:extLst>
        </c:ser>
        <c:dLbls>
          <c:showLegendKey val="0"/>
          <c:showVal val="0"/>
          <c:showCatName val="0"/>
          <c:showSerName val="0"/>
          <c:showPercent val="0"/>
          <c:showBubbleSize val="0"/>
        </c:dLbls>
        <c:marker val="1"/>
        <c:smooth val="0"/>
        <c:axId val="105602432"/>
        <c:axId val="105604608"/>
      </c:lineChart>
      <c:dateAx>
        <c:axId val="105602432"/>
        <c:scaling>
          <c:orientation val="minMax"/>
        </c:scaling>
        <c:delete val="1"/>
        <c:axPos val="b"/>
        <c:numFmt formatCode="ge" sourceLinked="1"/>
        <c:majorTickMark val="none"/>
        <c:minorTickMark val="none"/>
        <c:tickLblPos val="none"/>
        <c:crossAx val="105604608"/>
        <c:crosses val="autoZero"/>
        <c:auto val="1"/>
        <c:lblOffset val="100"/>
        <c:baseTimeUnit val="years"/>
      </c:dateAx>
      <c:valAx>
        <c:axId val="1056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90.2</c:v>
                </c:pt>
                <c:pt idx="1">
                  <c:v>90.94</c:v>
                </c:pt>
                <c:pt idx="2">
                  <c:v>91.77</c:v>
                </c:pt>
                <c:pt idx="3">
                  <c:v>88.05</c:v>
                </c:pt>
                <c:pt idx="4">
                  <c:v>87.71</c:v>
                </c:pt>
              </c:numCache>
            </c:numRef>
          </c:val>
          <c:extLst>
            <c:ext xmlns:c16="http://schemas.microsoft.com/office/drawing/2014/chart" uri="{C3380CC4-5D6E-409C-BE32-E72D297353CC}">
              <c16:uniqueId val="{00000000-4E3E-4CAB-BD69-136E8520FC2D}"/>
            </c:ext>
          </c:extLst>
        </c:ser>
        <c:dLbls>
          <c:showLegendKey val="0"/>
          <c:showVal val="0"/>
          <c:showCatName val="0"/>
          <c:showSerName val="0"/>
          <c:showPercent val="0"/>
          <c:showBubbleSize val="0"/>
        </c:dLbls>
        <c:gapWidth val="150"/>
        <c:axId val="105634816"/>
        <c:axId val="10564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4E3E-4CAB-BD69-136E8520FC2D}"/>
            </c:ext>
          </c:extLst>
        </c:ser>
        <c:dLbls>
          <c:showLegendKey val="0"/>
          <c:showVal val="0"/>
          <c:showCatName val="0"/>
          <c:showSerName val="0"/>
          <c:showPercent val="0"/>
          <c:showBubbleSize val="0"/>
        </c:dLbls>
        <c:marker val="1"/>
        <c:smooth val="0"/>
        <c:axId val="105634816"/>
        <c:axId val="105641088"/>
      </c:lineChart>
      <c:dateAx>
        <c:axId val="105634816"/>
        <c:scaling>
          <c:orientation val="minMax"/>
        </c:scaling>
        <c:delete val="1"/>
        <c:axPos val="b"/>
        <c:numFmt formatCode="ge" sourceLinked="1"/>
        <c:majorTickMark val="none"/>
        <c:minorTickMark val="none"/>
        <c:tickLblPos val="none"/>
        <c:crossAx val="105641088"/>
        <c:crosses val="autoZero"/>
        <c:auto val="1"/>
        <c:lblOffset val="100"/>
        <c:baseTimeUnit val="years"/>
      </c:dateAx>
      <c:valAx>
        <c:axId val="1056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88.1</c:v>
                </c:pt>
                <c:pt idx="1">
                  <c:v>68.489999999999995</c:v>
                </c:pt>
                <c:pt idx="2">
                  <c:v>92.55</c:v>
                </c:pt>
                <c:pt idx="3">
                  <c:v>86.17</c:v>
                </c:pt>
                <c:pt idx="4">
                  <c:v>75.37</c:v>
                </c:pt>
              </c:numCache>
            </c:numRef>
          </c:val>
          <c:extLst>
            <c:ext xmlns:c16="http://schemas.microsoft.com/office/drawing/2014/chart" uri="{C3380CC4-5D6E-409C-BE32-E72D297353CC}">
              <c16:uniqueId val="{00000000-A4DB-4349-B418-9EF0BE24943E}"/>
            </c:ext>
          </c:extLst>
        </c:ser>
        <c:dLbls>
          <c:showLegendKey val="0"/>
          <c:showVal val="0"/>
          <c:showCatName val="0"/>
          <c:showSerName val="0"/>
          <c:showPercent val="0"/>
          <c:showBubbleSize val="0"/>
        </c:dLbls>
        <c:gapWidth val="150"/>
        <c:axId val="43887232"/>
        <c:axId val="438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DB-4349-B418-9EF0BE24943E}"/>
            </c:ext>
          </c:extLst>
        </c:ser>
        <c:dLbls>
          <c:showLegendKey val="0"/>
          <c:showVal val="0"/>
          <c:showCatName val="0"/>
          <c:showSerName val="0"/>
          <c:showPercent val="0"/>
          <c:showBubbleSize val="0"/>
        </c:dLbls>
        <c:marker val="1"/>
        <c:smooth val="0"/>
        <c:axId val="43887232"/>
        <c:axId val="43889408"/>
      </c:lineChart>
      <c:dateAx>
        <c:axId val="43887232"/>
        <c:scaling>
          <c:orientation val="minMax"/>
        </c:scaling>
        <c:delete val="1"/>
        <c:axPos val="b"/>
        <c:numFmt formatCode="ge" sourceLinked="1"/>
        <c:majorTickMark val="none"/>
        <c:minorTickMark val="none"/>
        <c:tickLblPos val="none"/>
        <c:crossAx val="43889408"/>
        <c:crosses val="autoZero"/>
        <c:auto val="1"/>
        <c:lblOffset val="100"/>
        <c:baseTimeUnit val="years"/>
      </c:dateAx>
      <c:valAx>
        <c:axId val="438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8B-45D6-9843-D57C9DA4550B}"/>
            </c:ext>
          </c:extLst>
        </c:ser>
        <c:dLbls>
          <c:showLegendKey val="0"/>
          <c:showVal val="0"/>
          <c:showCatName val="0"/>
          <c:showSerName val="0"/>
          <c:showPercent val="0"/>
          <c:showBubbleSize val="0"/>
        </c:dLbls>
        <c:gapWidth val="150"/>
        <c:axId val="102709504"/>
        <c:axId val="1027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8B-45D6-9843-D57C9DA4550B}"/>
            </c:ext>
          </c:extLst>
        </c:ser>
        <c:dLbls>
          <c:showLegendKey val="0"/>
          <c:showVal val="0"/>
          <c:showCatName val="0"/>
          <c:showSerName val="0"/>
          <c:showPercent val="0"/>
          <c:showBubbleSize val="0"/>
        </c:dLbls>
        <c:marker val="1"/>
        <c:smooth val="0"/>
        <c:axId val="102709504"/>
        <c:axId val="102715776"/>
      </c:lineChart>
      <c:dateAx>
        <c:axId val="102709504"/>
        <c:scaling>
          <c:orientation val="minMax"/>
        </c:scaling>
        <c:delete val="1"/>
        <c:axPos val="b"/>
        <c:numFmt formatCode="ge" sourceLinked="1"/>
        <c:majorTickMark val="none"/>
        <c:minorTickMark val="none"/>
        <c:tickLblPos val="none"/>
        <c:crossAx val="102715776"/>
        <c:crosses val="autoZero"/>
        <c:auto val="1"/>
        <c:lblOffset val="100"/>
        <c:baseTimeUnit val="years"/>
      </c:dateAx>
      <c:valAx>
        <c:axId val="1027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91-4D8D-95B9-DC2889A10E38}"/>
            </c:ext>
          </c:extLst>
        </c:ser>
        <c:dLbls>
          <c:showLegendKey val="0"/>
          <c:showVal val="0"/>
          <c:showCatName val="0"/>
          <c:showSerName val="0"/>
          <c:showPercent val="0"/>
          <c:showBubbleSize val="0"/>
        </c:dLbls>
        <c:gapWidth val="150"/>
        <c:axId val="102758272"/>
        <c:axId val="1029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91-4D8D-95B9-DC2889A10E38}"/>
            </c:ext>
          </c:extLst>
        </c:ser>
        <c:dLbls>
          <c:showLegendKey val="0"/>
          <c:showVal val="0"/>
          <c:showCatName val="0"/>
          <c:showSerName val="0"/>
          <c:showPercent val="0"/>
          <c:showBubbleSize val="0"/>
        </c:dLbls>
        <c:marker val="1"/>
        <c:smooth val="0"/>
        <c:axId val="102758272"/>
        <c:axId val="102961152"/>
      </c:lineChart>
      <c:dateAx>
        <c:axId val="102758272"/>
        <c:scaling>
          <c:orientation val="minMax"/>
        </c:scaling>
        <c:delete val="1"/>
        <c:axPos val="b"/>
        <c:numFmt formatCode="ge" sourceLinked="1"/>
        <c:majorTickMark val="none"/>
        <c:minorTickMark val="none"/>
        <c:tickLblPos val="none"/>
        <c:crossAx val="102961152"/>
        <c:crosses val="autoZero"/>
        <c:auto val="1"/>
        <c:lblOffset val="100"/>
        <c:baseTimeUnit val="years"/>
      </c:dateAx>
      <c:valAx>
        <c:axId val="1029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BB-4F48-ABD3-88E709C87985}"/>
            </c:ext>
          </c:extLst>
        </c:ser>
        <c:dLbls>
          <c:showLegendKey val="0"/>
          <c:showVal val="0"/>
          <c:showCatName val="0"/>
          <c:showSerName val="0"/>
          <c:showPercent val="0"/>
          <c:showBubbleSize val="0"/>
        </c:dLbls>
        <c:gapWidth val="150"/>
        <c:axId val="102975360"/>
        <c:axId val="1030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BB-4F48-ABD3-88E709C87985}"/>
            </c:ext>
          </c:extLst>
        </c:ser>
        <c:dLbls>
          <c:showLegendKey val="0"/>
          <c:showVal val="0"/>
          <c:showCatName val="0"/>
          <c:showSerName val="0"/>
          <c:showPercent val="0"/>
          <c:showBubbleSize val="0"/>
        </c:dLbls>
        <c:marker val="1"/>
        <c:smooth val="0"/>
        <c:axId val="102975360"/>
        <c:axId val="103002112"/>
      </c:lineChart>
      <c:dateAx>
        <c:axId val="102975360"/>
        <c:scaling>
          <c:orientation val="minMax"/>
        </c:scaling>
        <c:delete val="1"/>
        <c:axPos val="b"/>
        <c:numFmt formatCode="ge" sourceLinked="1"/>
        <c:majorTickMark val="none"/>
        <c:minorTickMark val="none"/>
        <c:tickLblPos val="none"/>
        <c:crossAx val="103002112"/>
        <c:crosses val="autoZero"/>
        <c:auto val="1"/>
        <c:lblOffset val="100"/>
        <c:baseTimeUnit val="years"/>
      </c:dateAx>
      <c:valAx>
        <c:axId val="1030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C0-44D3-B6B9-E6BE346AE116}"/>
            </c:ext>
          </c:extLst>
        </c:ser>
        <c:dLbls>
          <c:showLegendKey val="0"/>
          <c:showVal val="0"/>
          <c:showCatName val="0"/>
          <c:showSerName val="0"/>
          <c:showPercent val="0"/>
          <c:showBubbleSize val="0"/>
        </c:dLbls>
        <c:gapWidth val="150"/>
        <c:axId val="105396096"/>
        <c:axId val="1053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C0-44D3-B6B9-E6BE346AE116}"/>
            </c:ext>
          </c:extLst>
        </c:ser>
        <c:dLbls>
          <c:showLegendKey val="0"/>
          <c:showVal val="0"/>
          <c:showCatName val="0"/>
          <c:showSerName val="0"/>
          <c:showPercent val="0"/>
          <c:showBubbleSize val="0"/>
        </c:dLbls>
        <c:marker val="1"/>
        <c:smooth val="0"/>
        <c:axId val="105396096"/>
        <c:axId val="105398272"/>
      </c:lineChart>
      <c:dateAx>
        <c:axId val="105396096"/>
        <c:scaling>
          <c:orientation val="minMax"/>
        </c:scaling>
        <c:delete val="1"/>
        <c:axPos val="b"/>
        <c:numFmt formatCode="ge" sourceLinked="1"/>
        <c:majorTickMark val="none"/>
        <c:minorTickMark val="none"/>
        <c:tickLblPos val="none"/>
        <c:crossAx val="105398272"/>
        <c:crosses val="autoZero"/>
        <c:auto val="1"/>
        <c:lblOffset val="100"/>
        <c:baseTimeUnit val="years"/>
      </c:dateAx>
      <c:valAx>
        <c:axId val="1053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247.59</c:v>
                </c:pt>
                <c:pt idx="1">
                  <c:v>254.66</c:v>
                </c:pt>
                <c:pt idx="2">
                  <c:v>1653.79</c:v>
                </c:pt>
                <c:pt idx="3">
                  <c:v>351.39</c:v>
                </c:pt>
                <c:pt idx="4" formatCode="#,##0.00;&quot;△&quot;#,##0.00">
                  <c:v>0</c:v>
                </c:pt>
              </c:numCache>
            </c:numRef>
          </c:val>
          <c:extLst>
            <c:ext xmlns:c16="http://schemas.microsoft.com/office/drawing/2014/chart" uri="{C3380CC4-5D6E-409C-BE32-E72D297353CC}">
              <c16:uniqueId val="{00000000-9695-4D8F-B316-C06E58BBD594}"/>
            </c:ext>
          </c:extLst>
        </c:ser>
        <c:dLbls>
          <c:showLegendKey val="0"/>
          <c:showVal val="0"/>
          <c:showCatName val="0"/>
          <c:showSerName val="0"/>
          <c:showPercent val="0"/>
          <c:showBubbleSize val="0"/>
        </c:dLbls>
        <c:gapWidth val="150"/>
        <c:axId val="105428480"/>
        <c:axId val="1054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9695-4D8F-B316-C06E58BBD594}"/>
            </c:ext>
          </c:extLst>
        </c:ser>
        <c:dLbls>
          <c:showLegendKey val="0"/>
          <c:showVal val="0"/>
          <c:showCatName val="0"/>
          <c:showSerName val="0"/>
          <c:showPercent val="0"/>
          <c:showBubbleSize val="0"/>
        </c:dLbls>
        <c:marker val="1"/>
        <c:smooth val="0"/>
        <c:axId val="105428480"/>
        <c:axId val="105430400"/>
      </c:lineChart>
      <c:dateAx>
        <c:axId val="105428480"/>
        <c:scaling>
          <c:orientation val="minMax"/>
        </c:scaling>
        <c:delete val="1"/>
        <c:axPos val="b"/>
        <c:numFmt formatCode="ge" sourceLinked="1"/>
        <c:majorTickMark val="none"/>
        <c:minorTickMark val="none"/>
        <c:tickLblPos val="none"/>
        <c:crossAx val="105430400"/>
        <c:crosses val="autoZero"/>
        <c:auto val="1"/>
        <c:lblOffset val="100"/>
        <c:baseTimeUnit val="years"/>
      </c:dateAx>
      <c:valAx>
        <c:axId val="1054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77.69</c:v>
                </c:pt>
                <c:pt idx="1">
                  <c:v>75.680000000000007</c:v>
                </c:pt>
                <c:pt idx="2">
                  <c:v>81.39</c:v>
                </c:pt>
                <c:pt idx="3">
                  <c:v>64.489999999999995</c:v>
                </c:pt>
                <c:pt idx="4">
                  <c:v>41.03</c:v>
                </c:pt>
              </c:numCache>
            </c:numRef>
          </c:val>
          <c:extLst>
            <c:ext xmlns:c16="http://schemas.microsoft.com/office/drawing/2014/chart" uri="{C3380CC4-5D6E-409C-BE32-E72D297353CC}">
              <c16:uniqueId val="{00000000-63D6-4FAA-A0D1-7E698100EB7C}"/>
            </c:ext>
          </c:extLst>
        </c:ser>
        <c:dLbls>
          <c:showLegendKey val="0"/>
          <c:showVal val="0"/>
          <c:showCatName val="0"/>
          <c:showSerName val="0"/>
          <c:showPercent val="0"/>
          <c:showBubbleSize val="0"/>
        </c:dLbls>
        <c:gapWidth val="150"/>
        <c:axId val="105538304"/>
        <c:axId val="1055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63D6-4FAA-A0D1-7E698100EB7C}"/>
            </c:ext>
          </c:extLst>
        </c:ser>
        <c:dLbls>
          <c:showLegendKey val="0"/>
          <c:showVal val="0"/>
          <c:showCatName val="0"/>
          <c:showSerName val="0"/>
          <c:showPercent val="0"/>
          <c:showBubbleSize val="0"/>
        </c:dLbls>
        <c:marker val="1"/>
        <c:smooth val="0"/>
        <c:axId val="105538304"/>
        <c:axId val="105540224"/>
      </c:lineChart>
      <c:dateAx>
        <c:axId val="105538304"/>
        <c:scaling>
          <c:orientation val="minMax"/>
        </c:scaling>
        <c:delete val="1"/>
        <c:axPos val="b"/>
        <c:numFmt formatCode="ge" sourceLinked="1"/>
        <c:majorTickMark val="none"/>
        <c:minorTickMark val="none"/>
        <c:tickLblPos val="none"/>
        <c:crossAx val="105540224"/>
        <c:crosses val="autoZero"/>
        <c:auto val="1"/>
        <c:lblOffset val="100"/>
        <c:baseTimeUnit val="years"/>
      </c:dateAx>
      <c:valAx>
        <c:axId val="1055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226.86</c:v>
                </c:pt>
                <c:pt idx="1">
                  <c:v>229.73</c:v>
                </c:pt>
                <c:pt idx="2">
                  <c:v>220.74</c:v>
                </c:pt>
                <c:pt idx="3">
                  <c:v>279.8</c:v>
                </c:pt>
                <c:pt idx="4">
                  <c:v>437.32</c:v>
                </c:pt>
              </c:numCache>
            </c:numRef>
          </c:val>
          <c:extLst>
            <c:ext xmlns:c16="http://schemas.microsoft.com/office/drawing/2014/chart" uri="{C3380CC4-5D6E-409C-BE32-E72D297353CC}">
              <c16:uniqueId val="{00000000-3014-4845-83B0-987203BE8148}"/>
            </c:ext>
          </c:extLst>
        </c:ser>
        <c:dLbls>
          <c:showLegendKey val="0"/>
          <c:showVal val="0"/>
          <c:showCatName val="0"/>
          <c:showSerName val="0"/>
          <c:showPercent val="0"/>
          <c:showBubbleSize val="0"/>
        </c:dLbls>
        <c:gapWidth val="150"/>
        <c:axId val="105562112"/>
        <c:axId val="10556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3014-4845-83B0-987203BE8148}"/>
            </c:ext>
          </c:extLst>
        </c:ser>
        <c:dLbls>
          <c:showLegendKey val="0"/>
          <c:showVal val="0"/>
          <c:showCatName val="0"/>
          <c:showSerName val="0"/>
          <c:showPercent val="0"/>
          <c:showBubbleSize val="0"/>
        </c:dLbls>
        <c:marker val="1"/>
        <c:smooth val="0"/>
        <c:axId val="105562112"/>
        <c:axId val="105564032"/>
      </c:lineChart>
      <c:dateAx>
        <c:axId val="105562112"/>
        <c:scaling>
          <c:orientation val="minMax"/>
        </c:scaling>
        <c:delete val="1"/>
        <c:axPos val="b"/>
        <c:numFmt formatCode="ge" sourceLinked="1"/>
        <c:majorTickMark val="none"/>
        <c:minorTickMark val="none"/>
        <c:tickLblPos val="none"/>
        <c:crossAx val="105564032"/>
        <c:crosses val="autoZero"/>
        <c:auto val="1"/>
        <c:lblOffset val="100"/>
        <c:baseTimeUnit val="years"/>
      </c:dateAx>
      <c:valAx>
        <c:axId val="1055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6"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宮城県　東松島市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40268</v>
      </c>
      <c r="AM8" s="50"/>
      <c r="AN8" s="50"/>
      <c r="AO8" s="50"/>
      <c r="AP8" s="50"/>
      <c r="AQ8" s="50"/>
      <c r="AR8" s="50"/>
      <c r="AS8" s="50"/>
      <c r="AT8" s="45">
        <f>データ!T6</f>
        <v>101.36</v>
      </c>
      <c r="AU8" s="45"/>
      <c r="AV8" s="45"/>
      <c r="AW8" s="45"/>
      <c r="AX8" s="45"/>
      <c r="AY8" s="45"/>
      <c r="AZ8" s="45"/>
      <c r="BA8" s="45"/>
      <c r="BB8" s="45">
        <f>データ!U6</f>
        <v>397.28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4.13</v>
      </c>
      <c r="Q10" s="45"/>
      <c r="R10" s="45"/>
      <c r="S10" s="45"/>
      <c r="T10" s="45"/>
      <c r="U10" s="45"/>
      <c r="V10" s="45"/>
      <c r="W10" s="45">
        <f>データ!Q6</f>
        <v>102.08</v>
      </c>
      <c r="X10" s="45"/>
      <c r="Y10" s="45"/>
      <c r="Z10" s="45"/>
      <c r="AA10" s="45"/>
      <c r="AB10" s="45"/>
      <c r="AC10" s="45"/>
      <c r="AD10" s="50">
        <f>データ!R6</f>
        <v>3232</v>
      </c>
      <c r="AE10" s="50"/>
      <c r="AF10" s="50"/>
      <c r="AG10" s="50"/>
      <c r="AH10" s="50"/>
      <c r="AI10" s="50"/>
      <c r="AJ10" s="50"/>
      <c r="AK10" s="2"/>
      <c r="AL10" s="50">
        <f>データ!V6</f>
        <v>1660</v>
      </c>
      <c r="AM10" s="50"/>
      <c r="AN10" s="50"/>
      <c r="AO10" s="50"/>
      <c r="AP10" s="50"/>
      <c r="AQ10" s="50"/>
      <c r="AR10" s="50"/>
      <c r="AS10" s="50"/>
      <c r="AT10" s="45">
        <f>データ!W6</f>
        <v>2.36</v>
      </c>
      <c r="AU10" s="45"/>
      <c r="AV10" s="45"/>
      <c r="AW10" s="45"/>
      <c r="AX10" s="45"/>
      <c r="AY10" s="45"/>
      <c r="AZ10" s="45"/>
      <c r="BA10" s="45"/>
      <c r="BB10" s="45">
        <f>データ!X6</f>
        <v>703.39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4" t="s">
        <v>122</v>
      </c>
      <c r="BM47" s="85"/>
      <c r="BN47" s="85"/>
      <c r="BO47" s="85"/>
      <c r="BP47" s="85"/>
      <c r="BQ47" s="85"/>
      <c r="BR47" s="85"/>
      <c r="BS47" s="85"/>
      <c r="BT47" s="85"/>
      <c r="BU47" s="85"/>
      <c r="BV47" s="85"/>
      <c r="BW47" s="85"/>
      <c r="BX47" s="85"/>
      <c r="BY47" s="85"/>
      <c r="BZ47" s="86"/>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4"/>
      <c r="BM48" s="85"/>
      <c r="BN48" s="85"/>
      <c r="BO48" s="85"/>
      <c r="BP48" s="85"/>
      <c r="BQ48" s="85"/>
      <c r="BR48" s="85"/>
      <c r="BS48" s="85"/>
      <c r="BT48" s="85"/>
      <c r="BU48" s="85"/>
      <c r="BV48" s="85"/>
      <c r="BW48" s="85"/>
      <c r="BX48" s="85"/>
      <c r="BY48" s="85"/>
      <c r="BZ48" s="86"/>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4"/>
      <c r="BM49" s="85"/>
      <c r="BN49" s="85"/>
      <c r="BO49" s="85"/>
      <c r="BP49" s="85"/>
      <c r="BQ49" s="85"/>
      <c r="BR49" s="85"/>
      <c r="BS49" s="85"/>
      <c r="BT49" s="85"/>
      <c r="BU49" s="85"/>
      <c r="BV49" s="85"/>
      <c r="BW49" s="85"/>
      <c r="BX49" s="85"/>
      <c r="BY49" s="85"/>
      <c r="BZ49" s="86"/>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4"/>
      <c r="BM50" s="85"/>
      <c r="BN50" s="85"/>
      <c r="BO50" s="85"/>
      <c r="BP50" s="85"/>
      <c r="BQ50" s="85"/>
      <c r="BR50" s="85"/>
      <c r="BS50" s="85"/>
      <c r="BT50" s="85"/>
      <c r="BU50" s="85"/>
      <c r="BV50" s="85"/>
      <c r="BW50" s="85"/>
      <c r="BX50" s="85"/>
      <c r="BY50" s="85"/>
      <c r="BZ50" s="86"/>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4"/>
      <c r="BM51" s="85"/>
      <c r="BN51" s="85"/>
      <c r="BO51" s="85"/>
      <c r="BP51" s="85"/>
      <c r="BQ51" s="85"/>
      <c r="BR51" s="85"/>
      <c r="BS51" s="85"/>
      <c r="BT51" s="85"/>
      <c r="BU51" s="85"/>
      <c r="BV51" s="85"/>
      <c r="BW51" s="85"/>
      <c r="BX51" s="85"/>
      <c r="BY51" s="85"/>
      <c r="BZ51" s="86"/>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4"/>
      <c r="BM52" s="85"/>
      <c r="BN52" s="85"/>
      <c r="BO52" s="85"/>
      <c r="BP52" s="85"/>
      <c r="BQ52" s="85"/>
      <c r="BR52" s="85"/>
      <c r="BS52" s="85"/>
      <c r="BT52" s="85"/>
      <c r="BU52" s="85"/>
      <c r="BV52" s="85"/>
      <c r="BW52" s="85"/>
      <c r="BX52" s="85"/>
      <c r="BY52" s="85"/>
      <c r="BZ52" s="86"/>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4"/>
      <c r="BM53" s="85"/>
      <c r="BN53" s="85"/>
      <c r="BO53" s="85"/>
      <c r="BP53" s="85"/>
      <c r="BQ53" s="85"/>
      <c r="BR53" s="85"/>
      <c r="BS53" s="85"/>
      <c r="BT53" s="85"/>
      <c r="BU53" s="85"/>
      <c r="BV53" s="85"/>
      <c r="BW53" s="85"/>
      <c r="BX53" s="85"/>
      <c r="BY53" s="85"/>
      <c r="BZ53" s="86"/>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4"/>
      <c r="BM54" s="85"/>
      <c r="BN54" s="85"/>
      <c r="BO54" s="85"/>
      <c r="BP54" s="85"/>
      <c r="BQ54" s="85"/>
      <c r="BR54" s="85"/>
      <c r="BS54" s="85"/>
      <c r="BT54" s="85"/>
      <c r="BU54" s="85"/>
      <c r="BV54" s="85"/>
      <c r="BW54" s="85"/>
      <c r="BX54" s="85"/>
      <c r="BY54" s="85"/>
      <c r="BZ54" s="86"/>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4"/>
      <c r="BM55" s="85"/>
      <c r="BN55" s="85"/>
      <c r="BO55" s="85"/>
      <c r="BP55" s="85"/>
      <c r="BQ55" s="85"/>
      <c r="BR55" s="85"/>
      <c r="BS55" s="85"/>
      <c r="BT55" s="85"/>
      <c r="BU55" s="85"/>
      <c r="BV55" s="85"/>
      <c r="BW55" s="85"/>
      <c r="BX55" s="85"/>
      <c r="BY55" s="85"/>
      <c r="BZ55" s="86"/>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84"/>
      <c r="BM56" s="85"/>
      <c r="BN56" s="85"/>
      <c r="BO56" s="85"/>
      <c r="BP56" s="85"/>
      <c r="BQ56" s="85"/>
      <c r="BR56" s="85"/>
      <c r="BS56" s="85"/>
      <c r="BT56" s="85"/>
      <c r="BU56" s="85"/>
      <c r="BV56" s="85"/>
      <c r="BW56" s="85"/>
      <c r="BX56" s="85"/>
      <c r="BY56" s="85"/>
      <c r="BZ56" s="86"/>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84"/>
      <c r="BM57" s="85"/>
      <c r="BN57" s="85"/>
      <c r="BO57" s="85"/>
      <c r="BP57" s="85"/>
      <c r="BQ57" s="85"/>
      <c r="BR57" s="85"/>
      <c r="BS57" s="85"/>
      <c r="BT57" s="85"/>
      <c r="BU57" s="85"/>
      <c r="BV57" s="85"/>
      <c r="BW57" s="85"/>
      <c r="BX57" s="85"/>
      <c r="BY57" s="85"/>
      <c r="BZ57" s="8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4"/>
      <c r="BM60" s="85"/>
      <c r="BN60" s="85"/>
      <c r="BO60" s="85"/>
      <c r="BP60" s="85"/>
      <c r="BQ60" s="85"/>
      <c r="BR60" s="85"/>
      <c r="BS60" s="85"/>
      <c r="BT60" s="85"/>
      <c r="BU60" s="85"/>
      <c r="BV60" s="85"/>
      <c r="BW60" s="85"/>
      <c r="BX60" s="85"/>
      <c r="BY60" s="85"/>
      <c r="BZ60" s="8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4"/>
      <c r="BM61" s="85"/>
      <c r="BN61" s="85"/>
      <c r="BO61" s="85"/>
      <c r="BP61" s="85"/>
      <c r="BQ61" s="85"/>
      <c r="BR61" s="85"/>
      <c r="BS61" s="85"/>
      <c r="BT61" s="85"/>
      <c r="BU61" s="85"/>
      <c r="BV61" s="85"/>
      <c r="BW61" s="85"/>
      <c r="BX61" s="85"/>
      <c r="BY61" s="85"/>
      <c r="BZ61" s="86"/>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4"/>
      <c r="BM62" s="85"/>
      <c r="BN62" s="85"/>
      <c r="BO62" s="85"/>
      <c r="BP62" s="85"/>
      <c r="BQ62" s="85"/>
      <c r="BR62" s="85"/>
      <c r="BS62" s="85"/>
      <c r="BT62" s="85"/>
      <c r="BU62" s="85"/>
      <c r="BV62" s="85"/>
      <c r="BW62" s="85"/>
      <c r="BX62" s="85"/>
      <c r="BY62" s="85"/>
      <c r="BZ62" s="86"/>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123</v>
      </c>
      <c r="BM66" s="85"/>
      <c r="BN66" s="85"/>
      <c r="BO66" s="85"/>
      <c r="BP66" s="85"/>
      <c r="BQ66" s="85"/>
      <c r="BR66" s="85"/>
      <c r="BS66" s="85"/>
      <c r="BT66" s="85"/>
      <c r="BU66" s="85"/>
      <c r="BV66" s="85"/>
      <c r="BW66" s="85"/>
      <c r="BX66" s="85"/>
      <c r="BY66" s="85"/>
      <c r="BZ66" s="86"/>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4"/>
      <c r="BM79" s="85"/>
      <c r="BN79" s="85"/>
      <c r="BO79" s="85"/>
      <c r="BP79" s="85"/>
      <c r="BQ79" s="85"/>
      <c r="BR79" s="85"/>
      <c r="BS79" s="85"/>
      <c r="BT79" s="85"/>
      <c r="BU79" s="85"/>
      <c r="BV79" s="85"/>
      <c r="BW79" s="85"/>
      <c r="BX79" s="85"/>
      <c r="BY79" s="85"/>
      <c r="BZ79" s="86"/>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4"/>
      <c r="BM80" s="85"/>
      <c r="BN80" s="85"/>
      <c r="BO80" s="85"/>
      <c r="BP80" s="85"/>
      <c r="BQ80" s="85"/>
      <c r="BR80" s="85"/>
      <c r="BS80" s="85"/>
      <c r="BT80" s="85"/>
      <c r="BU80" s="85"/>
      <c r="BV80" s="85"/>
      <c r="BW80" s="85"/>
      <c r="BX80" s="85"/>
      <c r="BY80" s="85"/>
      <c r="BZ80" s="8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42145</v>
      </c>
      <c r="D6" s="33">
        <f t="shared" si="3"/>
        <v>47</v>
      </c>
      <c r="E6" s="33">
        <f t="shared" si="3"/>
        <v>17</v>
      </c>
      <c r="F6" s="33">
        <f t="shared" si="3"/>
        <v>5</v>
      </c>
      <c r="G6" s="33">
        <f t="shared" si="3"/>
        <v>0</v>
      </c>
      <c r="H6" s="33" t="str">
        <f t="shared" si="3"/>
        <v>宮城県　東松島市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4.13</v>
      </c>
      <c r="Q6" s="34">
        <f t="shared" si="3"/>
        <v>102.08</v>
      </c>
      <c r="R6" s="34">
        <f t="shared" si="3"/>
        <v>3232</v>
      </c>
      <c r="S6" s="34">
        <f t="shared" si="3"/>
        <v>40268</v>
      </c>
      <c r="T6" s="34">
        <f t="shared" si="3"/>
        <v>101.36</v>
      </c>
      <c r="U6" s="34">
        <f t="shared" si="3"/>
        <v>397.28</v>
      </c>
      <c r="V6" s="34">
        <f t="shared" si="3"/>
        <v>1660</v>
      </c>
      <c r="W6" s="34">
        <f t="shared" si="3"/>
        <v>2.36</v>
      </c>
      <c r="X6" s="34">
        <f t="shared" si="3"/>
        <v>703.39</v>
      </c>
      <c r="Y6" s="35">
        <f>IF(Y7="",NA(),Y7)</f>
        <v>88.1</v>
      </c>
      <c r="Z6" s="35">
        <f t="shared" ref="Z6:AH6" si="4">IF(Z7="",NA(),Z7)</f>
        <v>68.489999999999995</v>
      </c>
      <c r="AA6" s="35">
        <f t="shared" si="4"/>
        <v>92.55</v>
      </c>
      <c r="AB6" s="35">
        <f t="shared" si="4"/>
        <v>86.17</v>
      </c>
      <c r="AC6" s="35">
        <f t="shared" si="4"/>
        <v>75.37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247.59</v>
      </c>
      <c r="BG6" s="35">
        <f t="shared" ref="BG6:BO6" si="7">IF(BG7="",NA(),BG7)</f>
        <v>254.66</v>
      </c>
      <c r="BH6" s="35">
        <f t="shared" si="7"/>
        <v>1653.79</v>
      </c>
      <c r="BI6" s="35">
        <f t="shared" si="7"/>
        <v>351.39</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77.69</v>
      </c>
      <c r="BR6" s="35">
        <f t="shared" ref="BR6:BZ6" si="8">IF(BR7="",NA(),BR7)</f>
        <v>75.680000000000007</v>
      </c>
      <c r="BS6" s="35">
        <f t="shared" si="8"/>
        <v>81.39</v>
      </c>
      <c r="BT6" s="35">
        <f t="shared" si="8"/>
        <v>64.489999999999995</v>
      </c>
      <c r="BU6" s="35">
        <f t="shared" si="8"/>
        <v>41.03</v>
      </c>
      <c r="BV6" s="35">
        <f t="shared" si="8"/>
        <v>51.03</v>
      </c>
      <c r="BW6" s="35">
        <f t="shared" si="8"/>
        <v>50.9</v>
      </c>
      <c r="BX6" s="35">
        <f t="shared" si="8"/>
        <v>50.82</v>
      </c>
      <c r="BY6" s="35">
        <f t="shared" si="8"/>
        <v>52.19</v>
      </c>
      <c r="BZ6" s="35">
        <f t="shared" si="8"/>
        <v>55.32</v>
      </c>
      <c r="CA6" s="34" t="str">
        <f>IF(CA7="","",IF(CA7="-","【-】","【"&amp;SUBSTITUTE(TEXT(CA7,"#,##0.00"),"-","△")&amp;"】"))</f>
        <v>【55.73】</v>
      </c>
      <c r="CB6" s="35">
        <f>IF(CB7="",NA(),CB7)</f>
        <v>226.86</v>
      </c>
      <c r="CC6" s="35">
        <f t="shared" ref="CC6:CK6" si="9">IF(CC7="",NA(),CC7)</f>
        <v>229.73</v>
      </c>
      <c r="CD6" s="35">
        <f t="shared" si="9"/>
        <v>220.74</v>
      </c>
      <c r="CE6" s="35">
        <f t="shared" si="9"/>
        <v>279.8</v>
      </c>
      <c r="CF6" s="35">
        <f t="shared" si="9"/>
        <v>437.32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60.84</v>
      </c>
      <c r="CN6" s="35">
        <f t="shared" ref="CN6:CV6" si="10">IF(CN7="",NA(),CN7)</f>
        <v>59.07</v>
      </c>
      <c r="CO6" s="35">
        <f t="shared" si="10"/>
        <v>62.23</v>
      </c>
      <c r="CP6" s="35">
        <f t="shared" si="10"/>
        <v>57.45</v>
      </c>
      <c r="CQ6" s="35">
        <f t="shared" si="10"/>
        <v>57.45</v>
      </c>
      <c r="CR6" s="35">
        <f t="shared" si="10"/>
        <v>54.74</v>
      </c>
      <c r="CS6" s="35">
        <f t="shared" si="10"/>
        <v>53.78</v>
      </c>
      <c r="CT6" s="35">
        <f t="shared" si="10"/>
        <v>53.24</v>
      </c>
      <c r="CU6" s="35">
        <f t="shared" si="10"/>
        <v>52.31</v>
      </c>
      <c r="CV6" s="35">
        <f t="shared" si="10"/>
        <v>60.65</v>
      </c>
      <c r="CW6" s="34" t="str">
        <f>IF(CW7="","",IF(CW7="-","【-】","【"&amp;SUBSTITUTE(TEXT(CW7,"#,##0.00"),"-","△")&amp;"】"))</f>
        <v>【59.15】</v>
      </c>
      <c r="CX6" s="35">
        <f>IF(CX7="",NA(),CX7)</f>
        <v>90.2</v>
      </c>
      <c r="CY6" s="35">
        <f t="shared" ref="CY6:DG6" si="11">IF(CY7="",NA(),CY7)</f>
        <v>90.94</v>
      </c>
      <c r="CZ6" s="35">
        <f t="shared" si="11"/>
        <v>91.77</v>
      </c>
      <c r="DA6" s="35">
        <f t="shared" si="11"/>
        <v>88.05</v>
      </c>
      <c r="DB6" s="35">
        <f t="shared" si="11"/>
        <v>87.71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42145</v>
      </c>
      <c r="D7" s="37">
        <v>47</v>
      </c>
      <c r="E7" s="37">
        <v>17</v>
      </c>
      <c r="F7" s="37">
        <v>5</v>
      </c>
      <c r="G7" s="37">
        <v>0</v>
      </c>
      <c r="H7" s="37" t="s">
        <v>109</v>
      </c>
      <c r="I7" s="37" t="s">
        <v>110</v>
      </c>
      <c r="J7" s="37" t="s">
        <v>111</v>
      </c>
      <c r="K7" s="37" t="s">
        <v>112</v>
      </c>
      <c r="L7" s="37" t="s">
        <v>113</v>
      </c>
      <c r="M7" s="37"/>
      <c r="N7" s="38" t="s">
        <v>114</v>
      </c>
      <c r="O7" s="38" t="s">
        <v>115</v>
      </c>
      <c r="P7" s="38">
        <v>4.13</v>
      </c>
      <c r="Q7" s="38">
        <v>102.08</v>
      </c>
      <c r="R7" s="38">
        <v>3232</v>
      </c>
      <c r="S7" s="38">
        <v>40268</v>
      </c>
      <c r="T7" s="38">
        <v>101.36</v>
      </c>
      <c r="U7" s="38">
        <v>397.28</v>
      </c>
      <c r="V7" s="38">
        <v>1660</v>
      </c>
      <c r="W7" s="38">
        <v>2.36</v>
      </c>
      <c r="X7" s="38">
        <v>703.39</v>
      </c>
      <c r="Y7" s="38">
        <v>88.1</v>
      </c>
      <c r="Z7" s="38">
        <v>68.489999999999995</v>
      </c>
      <c r="AA7" s="38">
        <v>92.55</v>
      </c>
      <c r="AB7" s="38">
        <v>86.17</v>
      </c>
      <c r="AC7" s="38">
        <v>75.37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247.59</v>
      </c>
      <c r="BG7" s="38">
        <v>254.66</v>
      </c>
      <c r="BH7" s="38">
        <v>1653.79</v>
      </c>
      <c r="BI7" s="38">
        <v>351.39</v>
      </c>
      <c r="BJ7" s="38">
        <v>0</v>
      </c>
      <c r="BK7" s="38">
        <v>1197.82</v>
      </c>
      <c r="BL7" s="38">
        <v>1126.77</v>
      </c>
      <c r="BM7" s="38">
        <v>1044.8</v>
      </c>
      <c r="BN7" s="38">
        <v>1081.8</v>
      </c>
      <c r="BO7" s="38">
        <v>974.93</v>
      </c>
      <c r="BP7" s="38">
        <v>914.53</v>
      </c>
      <c r="BQ7" s="38">
        <v>77.69</v>
      </c>
      <c r="BR7" s="38">
        <v>75.680000000000007</v>
      </c>
      <c r="BS7" s="38">
        <v>81.39</v>
      </c>
      <c r="BT7" s="38">
        <v>64.489999999999995</v>
      </c>
      <c r="BU7" s="38">
        <v>41.03</v>
      </c>
      <c r="BV7" s="38">
        <v>51.03</v>
      </c>
      <c r="BW7" s="38">
        <v>50.9</v>
      </c>
      <c r="BX7" s="38">
        <v>50.82</v>
      </c>
      <c r="BY7" s="38">
        <v>52.19</v>
      </c>
      <c r="BZ7" s="38">
        <v>55.32</v>
      </c>
      <c r="CA7" s="38">
        <v>55.73</v>
      </c>
      <c r="CB7" s="38">
        <v>226.86</v>
      </c>
      <c r="CC7" s="38">
        <v>229.73</v>
      </c>
      <c r="CD7" s="38">
        <v>220.74</v>
      </c>
      <c r="CE7" s="38">
        <v>279.8</v>
      </c>
      <c r="CF7" s="38">
        <v>437.32</v>
      </c>
      <c r="CG7" s="38">
        <v>289.60000000000002</v>
      </c>
      <c r="CH7" s="38">
        <v>293.27</v>
      </c>
      <c r="CI7" s="38">
        <v>300.52</v>
      </c>
      <c r="CJ7" s="38">
        <v>296.14</v>
      </c>
      <c r="CK7" s="38">
        <v>283.17</v>
      </c>
      <c r="CL7" s="38">
        <v>276.77999999999997</v>
      </c>
      <c r="CM7" s="38">
        <v>60.84</v>
      </c>
      <c r="CN7" s="38">
        <v>59.07</v>
      </c>
      <c r="CO7" s="38">
        <v>62.23</v>
      </c>
      <c r="CP7" s="38">
        <v>57.45</v>
      </c>
      <c r="CQ7" s="38">
        <v>57.45</v>
      </c>
      <c r="CR7" s="38">
        <v>54.74</v>
      </c>
      <c r="CS7" s="38">
        <v>53.78</v>
      </c>
      <c r="CT7" s="38">
        <v>53.24</v>
      </c>
      <c r="CU7" s="38">
        <v>52.31</v>
      </c>
      <c r="CV7" s="38">
        <v>60.65</v>
      </c>
      <c r="CW7" s="38">
        <v>59.15</v>
      </c>
      <c r="CX7" s="38">
        <v>90.2</v>
      </c>
      <c r="CY7" s="38">
        <v>90.94</v>
      </c>
      <c r="CZ7" s="38">
        <v>91.77</v>
      </c>
      <c r="DA7" s="38">
        <v>88.05</v>
      </c>
      <c r="DB7" s="38">
        <v>87.71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2018-01-29T05:25:28Z</cp:lastPrinted>
  <dcterms:created xsi:type="dcterms:W3CDTF">2017-12-25T02:24:43Z</dcterms:created>
  <dcterms:modified xsi:type="dcterms:W3CDTF">2018-02-19T00:19:34Z</dcterms:modified>
</cp:coreProperties>
</file>