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9597mi\Desktop\12 東松島市(H300214)\12 東松島市(H300214)\"/>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L8" i="4"/>
  <c r="P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<sst xmlns="http://schemas.openxmlformats.org/spreadsheetml/2006/main" count="240" uniqueCount="126">
  <si>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</si>
  <si>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</si>
  <si>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</si>
  <si>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</si>
  <si>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</si>
  <si>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</si>
  <si>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</si>
  <si>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</si>
  <si>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</si>
  <si>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</si>
  <si>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</si>
  <si>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</si>
  <si>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</si>
  <si>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</si>
  <si>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</si>
  <si>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</si>
  <si>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</si>
  <si>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</si>
  <si>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</si>
  <si>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</si>
  <si>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</si>
  <si>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</si>
  <si>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</si>
  <si>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</si>
  <si>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</si>
  <si>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</si>
  <si>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</si>
  <si>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</si>
  <si>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</si>
  <si>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</si>
  <si>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</si>
  <si>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</si>
  <si>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</si>
  <si>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</si>
  <si>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</si>
  <si>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</si>
  <si>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</si>
  <si>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</si>
  <si>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</si>
  <si>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</si>
  <si>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</si>
  <si>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</si>
  <si>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</si>
  <si>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</si>
  <si>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</si>
  <si>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</si>
  <si>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</si>
  <si>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</si>
  <si>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</si>
  <si>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</si>
  <si>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</si>
  <si>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</si>
  <si>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</si>
  <si>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</si>
  <si>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</si>
  <si>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</si>
  <si>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</si>
  <si>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</si>
  <si>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</si>
  <si>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</si>
  <si>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</si>
  <si>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</si>
  <si>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</si>
  <si>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</si>
  <si>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</si>
  <si>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</si>
  <si>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</si>
  <si>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</si>
  <si>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</si>
  <si>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</si>
  <si>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</si>
  <si>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</si>
  <si>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</si>
  <si>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</si>
  <si>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</si>
  <si>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</si>
  <si>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</si>
  <si>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</si>
  <si>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</si>
  <si>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</si>
  <si>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</si>
  <si>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</si>
  <si>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</si>
  <si>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</si>
  <si>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</si>
  <si>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</si>
  <si>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</si>
  <si>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</si>
  <si>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</si>
  <si>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</si>
  <si>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</si>
  <si>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</si>
  <si>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</si>
  <si>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</si>
  <si>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</si>
  <si>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</si>
  <si>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</si>
  <si>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</si>
  <si>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</si>
  <si>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</si>
  <si>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</si>
  <si>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</si>
  <si>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</si>
  <si>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</si>
  <si>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</si>
  <si>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</si>
  <si>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</si>
  <si>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</si>
  <si>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</si>
  <si>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</si>
  <si>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東松島市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</si>
  <si>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</si>
  <si>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</si>
  <si>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</si>
  <si>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</si>
  <si>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</si>
  <si>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</si>
  <si>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</si>
  <si>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</si>
  <si>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</si>
  <si>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</si>
  <si>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</si>
  <si>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</si>
  <si>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収益的収支比率については、前年度より11.12％増の89.03％へと改善をしている。平成３０年１月より料金改定を実施し、今後も料金収入の確保とコスト削減による維持管理費の抑制に取り組みを進めていく。
　企業債残高対事業規模比率については、前年度より改善されているが、依然として、類似団体平均値に比べ、高い数値となっている。これは、東日本大震災の復興事業に伴う借入によるもので、復興・創生期間の３２年度まで高い数値で推移する。
　経費回収率については、前年度より改善したものの、依然類似団体平均値より低い数値となっており、料金改定による適正な使用料収入の確保とコスト削減による維持管理費の抑制について、継続的に取り組んでいく。
　汚水処理原価は、前年度より改善したが、依然類似団体平均値に比べ、高い数値となっている。今後もコスト削減による維持管理費の抑制とともに、接続推進による有収水量の確保に取り組んでいく。
　施設利用率は、処理能力に対する、処理水量の割合を示すものであり、前年度と同様に平均値を下回っており、施設の統廃合と併せ、効率的な施設利用に取り組んでいく。
　水洗化率は、前年度より1.36％増の82.25％であるものの、１００%未満となっていることから、公共用水域の水質保全、生活環境の改善及び使用料収入の確保の観点から、下水道について広く市民に周知を図り、水洗化率の向上に取り組んでいく。</t>
    <rPh sb="1" eb="4">
      <t>シュウエキテキ</t>
    </rPh>
    <rPh sb="4" eb="6">
      <t>シュウシ</t>
    </rPh>
    <rPh sb="6" eb="8">
      <t>ヒリツ</t>
    </rPh>
    <rPh sb="14" eb="17">
      <t>ゼンネンド</t>
    </rPh>
    <rPh sb="25" eb="26">
      <t>ゾウ</t>
    </rPh>
    <rPh sb="35" eb="37">
      <t>カイゼン</t>
    </rPh>
    <rPh sb="43" eb="45">
      <t>ヘイセイ</t>
    </rPh>
    <rPh sb="47" eb="48">
      <t>ネン</t>
    </rPh>
    <rPh sb="49" eb="50">
      <t>ガツ</t>
    </rPh>
    <rPh sb="52" eb="54">
      <t>リョウキン</t>
    </rPh>
    <rPh sb="54" eb="56">
      <t>カイテイ</t>
    </rPh>
    <rPh sb="57" eb="59">
      <t>ジッシ</t>
    </rPh>
    <rPh sb="61" eb="63">
      <t>コンゴ</t>
    </rPh>
    <rPh sb="64" eb="66">
      <t>リョウキン</t>
    </rPh>
    <rPh sb="66" eb="68">
      <t>シュウニュウ</t>
    </rPh>
    <rPh sb="69" eb="71">
      <t>カクホ</t>
    </rPh>
    <rPh sb="75" eb="77">
      <t>サクゲン</t>
    </rPh>
    <rPh sb="80" eb="82">
      <t>イジ</t>
    </rPh>
    <rPh sb="82" eb="85">
      <t>カンリヒ</t>
    </rPh>
    <rPh sb="86" eb="88">
      <t>ヨクセイ</t>
    </rPh>
    <rPh sb="89" eb="90">
      <t>ト</t>
    </rPh>
    <rPh sb="91" eb="92">
      <t>ク</t>
    </rPh>
    <rPh sb="94" eb="95">
      <t>スス</t>
    </rPh>
    <rPh sb="102" eb="104">
      <t>キギョウ</t>
    </rPh>
    <rPh sb="104" eb="105">
      <t>サイ</t>
    </rPh>
    <rPh sb="105" eb="107">
      <t>ザンダカ</t>
    </rPh>
    <rPh sb="107" eb="108">
      <t>タイ</t>
    </rPh>
    <rPh sb="108" eb="110">
      <t>ジギョウ</t>
    </rPh>
    <rPh sb="110" eb="112">
      <t>キボ</t>
    </rPh>
    <rPh sb="112" eb="114">
      <t>ヒリツ</t>
    </rPh>
    <rPh sb="120" eb="123">
      <t>ゼンネンド</t>
    </rPh>
    <rPh sb="125" eb="127">
      <t>カイゼン</t>
    </rPh>
    <rPh sb="134" eb="136">
      <t>イゼン</t>
    </rPh>
    <rPh sb="140" eb="142">
      <t>ルイジ</t>
    </rPh>
    <rPh sb="142" eb="144">
      <t>ダンタイ</t>
    </rPh>
    <rPh sb="144" eb="147">
      <t>ヘイキンチ</t>
    </rPh>
    <rPh sb="148" eb="149">
      <t>クラ</t>
    </rPh>
    <rPh sb="151" eb="152">
      <t>タカ</t>
    </rPh>
    <rPh sb="153" eb="155">
      <t>スウチ</t>
    </rPh>
    <rPh sb="166" eb="167">
      <t>ヒガシ</t>
    </rPh>
    <rPh sb="167" eb="169">
      <t>ニホン</t>
    </rPh>
    <rPh sb="169" eb="172">
      <t>ダイシンサイ</t>
    </rPh>
    <rPh sb="173" eb="175">
      <t>フッコウ</t>
    </rPh>
    <rPh sb="175" eb="177">
      <t>ジギョウ</t>
    </rPh>
    <rPh sb="178" eb="179">
      <t>トモナ</t>
    </rPh>
    <rPh sb="180" eb="182">
      <t>カリイレ</t>
    </rPh>
    <rPh sb="189" eb="191">
      <t>フッコウ</t>
    </rPh>
    <rPh sb="199" eb="201">
      <t>ネンド</t>
    </rPh>
    <rPh sb="203" eb="204">
      <t>タカ</t>
    </rPh>
    <rPh sb="205" eb="207">
      <t>スウチ</t>
    </rPh>
    <rPh sb="208" eb="210">
      <t>スイイ</t>
    </rPh>
    <rPh sb="215" eb="217">
      <t>ケイヒ</t>
    </rPh>
    <rPh sb="217" eb="219">
      <t>カイシュウ</t>
    </rPh>
    <rPh sb="219" eb="220">
      <t>リツ</t>
    </rPh>
    <rPh sb="226" eb="229">
      <t>ゼンネンド</t>
    </rPh>
    <rPh sb="231" eb="233">
      <t>カイゼン</t>
    </rPh>
    <rPh sb="239" eb="241">
      <t>イゼン</t>
    </rPh>
    <rPh sb="241" eb="243">
      <t>ルイジ</t>
    </rPh>
    <rPh sb="243" eb="245">
      <t>ダンタイ</t>
    </rPh>
    <rPh sb="245" eb="248">
      <t>ヘイキンチ</t>
    </rPh>
    <rPh sb="250" eb="251">
      <t>ヒク</t>
    </rPh>
    <rPh sb="252" eb="254">
      <t>スウチ</t>
    </rPh>
    <rPh sb="261" eb="263">
      <t>リョウキン</t>
    </rPh>
    <rPh sb="263" eb="265">
      <t>カイテイ</t>
    </rPh>
    <rPh sb="268" eb="270">
      <t>テキセイ</t>
    </rPh>
    <rPh sb="271" eb="274">
      <t>シヨウリョウ</t>
    </rPh>
    <rPh sb="274" eb="276">
      <t>シュウニュウ</t>
    </rPh>
    <rPh sb="277" eb="279">
      <t>カクホ</t>
    </rPh>
    <rPh sb="283" eb="285">
      <t>サクゲン</t>
    </rPh>
    <rPh sb="288" eb="290">
      <t>イジ</t>
    </rPh>
    <rPh sb="290" eb="293">
      <t>カンリヒ</t>
    </rPh>
    <rPh sb="315" eb="317">
      <t>オスイ</t>
    </rPh>
    <rPh sb="317" eb="319">
      <t>ショリ</t>
    </rPh>
    <rPh sb="319" eb="321">
      <t>ゲンカ</t>
    </rPh>
    <rPh sb="323" eb="326">
      <t>ゼンネンド</t>
    </rPh>
    <rPh sb="328" eb="330">
      <t>カイゼン</t>
    </rPh>
    <rPh sb="334" eb="336">
      <t>イゼン</t>
    </rPh>
    <rPh sb="336" eb="338">
      <t>ルイジ</t>
    </rPh>
    <rPh sb="338" eb="340">
      <t>ダンタイ</t>
    </rPh>
    <rPh sb="340" eb="343">
      <t>ヘイキンチ</t>
    </rPh>
    <rPh sb="344" eb="345">
      <t>クラ</t>
    </rPh>
    <rPh sb="347" eb="348">
      <t>タカ</t>
    </rPh>
    <rPh sb="349" eb="351">
      <t>スウチ</t>
    </rPh>
    <rPh sb="358" eb="360">
      <t>コンゴ</t>
    </rPh>
    <rPh sb="364" eb="366">
      <t>サクゲン</t>
    </rPh>
    <rPh sb="369" eb="371">
      <t>イジ</t>
    </rPh>
    <rPh sb="371" eb="374">
      <t>カンリヒ</t>
    </rPh>
    <rPh sb="375" eb="377">
      <t>ヨクセイ</t>
    </rPh>
    <rPh sb="382" eb="384">
      <t>セツゾク</t>
    </rPh>
    <rPh sb="384" eb="386">
      <t>スイシン</t>
    </rPh>
    <rPh sb="394" eb="396">
      <t>カクホ</t>
    </rPh>
    <rPh sb="397" eb="398">
      <t>ト</t>
    </rPh>
    <rPh sb="399" eb="400">
      <t>ク</t>
    </rPh>
    <rPh sb="407" eb="409">
      <t>シセツ</t>
    </rPh>
    <rPh sb="409" eb="412">
      <t>リヨウリツ</t>
    </rPh>
    <rPh sb="414" eb="416">
      <t>ショリ</t>
    </rPh>
    <rPh sb="416" eb="418">
      <t>ノウリョク</t>
    </rPh>
    <rPh sb="419" eb="420">
      <t>タイ</t>
    </rPh>
    <rPh sb="423" eb="425">
      <t>ショリ</t>
    </rPh>
    <rPh sb="425" eb="427">
      <t>スイリョウ</t>
    </rPh>
    <rPh sb="428" eb="430">
      <t>ワリアイ</t>
    </rPh>
    <rPh sb="431" eb="432">
      <t>シメ</t>
    </rPh>
    <rPh sb="439" eb="442">
      <t>ゼンネンド</t>
    </rPh>
    <rPh sb="443" eb="445">
      <t>ドウヨウ</t>
    </rPh>
    <rPh sb="446" eb="449">
      <t>ヘイキンチ</t>
    </rPh>
    <rPh sb="450" eb="452">
      <t>シタマワ</t>
    </rPh>
    <rPh sb="457" eb="459">
      <t>シセツ</t>
    </rPh>
    <rPh sb="460" eb="463">
      <t>トウハイゴウ</t>
    </rPh>
    <rPh sb="464" eb="465">
      <t>アワ</t>
    </rPh>
    <rPh sb="467" eb="470">
      <t>コウリツテキ</t>
    </rPh>
    <rPh sb="471" eb="473">
      <t>シセツ</t>
    </rPh>
    <rPh sb="473" eb="475">
      <t>リヨウ</t>
    </rPh>
    <rPh sb="476" eb="477">
      <t>ト</t>
    </rPh>
    <rPh sb="478" eb="479">
      <t>ク</t>
    </rPh>
    <rPh sb="486" eb="489">
      <t>スイセンカ</t>
    </rPh>
    <rPh sb="489" eb="490">
      <t>リツ</t>
    </rPh>
    <rPh sb="492" eb="495">
      <t>ゼンネンド</t>
    </rPh>
    <rPh sb="502" eb="503">
      <t>ゾウ</t>
    </rPh>
    <rPh sb="521" eb="523">
      <t>ミマン</t>
    </rPh>
    <rPh sb="534" eb="537">
      <t>コウキョウヨウ</t>
    </rPh>
    <rPh sb="537" eb="539">
      <t>スイイキ</t>
    </rPh>
    <rPh sb="540" eb="542">
      <t>スイシツ</t>
    </rPh>
    <rPh sb="542" eb="544">
      <t>ホゼン</t>
    </rPh>
    <rPh sb="545" eb="547">
      <t>セイカツ</t>
    </rPh>
    <rPh sb="547" eb="549">
      <t>カンキョウ</t>
    </rPh>
    <rPh sb="550" eb="552">
      <t>カイゼン</t>
    </rPh>
    <rPh sb="552" eb="553">
      <t>オヨ</t>
    </rPh>
    <rPh sb="554" eb="557">
      <t>シヨウリョウ</t>
    </rPh>
    <rPh sb="557" eb="559">
      <t>シュウニュウ</t>
    </rPh>
    <rPh sb="560" eb="562">
      <t>カクホ</t>
    </rPh>
    <rPh sb="563" eb="565">
      <t>カンテン</t>
    </rPh>
    <rPh sb="568" eb="571">
      <t>ゲスイドウ</t>
    </rPh>
    <rPh sb="575" eb="576">
      <t>ヒロ</t>
    </rPh>
    <rPh sb="577" eb="579">
      <t>シミン</t>
    </rPh>
    <rPh sb="580" eb="582">
      <t>シュウチ</t>
    </rPh>
    <rPh sb="583" eb="584">
      <t>ハカ</t>
    </rPh>
    <rPh sb="586" eb="589">
      <t>スイセンカ</t>
    </rPh>
    <rPh sb="589" eb="590">
      <t>リツ</t>
    </rPh>
    <rPh sb="591" eb="593">
      <t>コウジョウ</t>
    </rPh>
    <rPh sb="594" eb="595">
      <t>ト</t>
    </rPh>
    <rPh sb="596" eb="597">
      <t>ク</t>
    </rPh>
    <phoneticPr fontId="4"/>
  </si>
  <si>
    <t>　経営においては、事業運営に必要な経費をその経営に伴う収入（使用料収入）ですべて賄うこととしているが、すべてを賄えていないのが現状である。また、企業債残高も高い状態にある。適正な受益者負担と安定した事業運営を図るため、社会情勢や財政状況の把握による的確な収支見通しを行い、経営戦略に基づいた、計画的な料金改定による財源の確保や下水道計画の見直しによる計画的な整備、コスト削減による維持管理費の抑制に取り組んでいく。
　また、下水道事業の目的でもある公共用水域の水質保全や生活環境の改善のため、下水道への接続促進を図り、効率的な施設利用に取り組んでいく。</t>
    <rPh sb="1" eb="3">
      <t>ケイエイ</t>
    </rPh>
    <rPh sb="9" eb="11">
      <t>ジギョウ</t>
    </rPh>
    <rPh sb="11" eb="13">
      <t>ウンエイ</t>
    </rPh>
    <rPh sb="14" eb="16">
      <t>ヒツヨウ</t>
    </rPh>
    <rPh sb="17" eb="19">
      <t>ケイヒ</t>
    </rPh>
    <rPh sb="22" eb="24">
      <t>ケイエイ</t>
    </rPh>
    <rPh sb="25" eb="26">
      <t>トモナ</t>
    </rPh>
    <rPh sb="27" eb="29">
      <t>シュウニュウ</t>
    </rPh>
    <rPh sb="30" eb="33">
      <t>シヨウリョウ</t>
    </rPh>
    <rPh sb="33" eb="35">
      <t>シュウニュウ</t>
    </rPh>
    <rPh sb="40" eb="41">
      <t>マカナ</t>
    </rPh>
    <rPh sb="55" eb="56">
      <t>マカナ</t>
    </rPh>
    <rPh sb="63" eb="65">
      <t>ゲンジョウ</t>
    </rPh>
    <rPh sb="72" eb="74">
      <t>キギョウ</t>
    </rPh>
    <rPh sb="74" eb="75">
      <t>サイ</t>
    </rPh>
    <rPh sb="75" eb="77">
      <t>ザンダカ</t>
    </rPh>
    <rPh sb="78" eb="79">
      <t>タカ</t>
    </rPh>
    <rPh sb="80" eb="82">
      <t>ジョウタイ</t>
    </rPh>
    <rPh sb="86" eb="88">
      <t>テキセイ</t>
    </rPh>
    <rPh sb="89" eb="92">
      <t>ジュエキシャ</t>
    </rPh>
    <rPh sb="92" eb="94">
      <t>フタン</t>
    </rPh>
    <rPh sb="95" eb="97">
      <t>アンテイ</t>
    </rPh>
    <rPh sb="99" eb="101">
      <t>ジギョウ</t>
    </rPh>
    <rPh sb="101" eb="103">
      <t>ウンエイ</t>
    </rPh>
    <rPh sb="104" eb="105">
      <t>ハカ</t>
    </rPh>
    <rPh sb="109" eb="111">
      <t>シャカイ</t>
    </rPh>
    <rPh sb="111" eb="113">
      <t>ジョウセイ</t>
    </rPh>
    <rPh sb="114" eb="116">
      <t>ザイセイ</t>
    </rPh>
    <rPh sb="116" eb="118">
      <t>ジョウキョウ</t>
    </rPh>
    <rPh sb="119" eb="121">
      <t>ハアク</t>
    </rPh>
    <rPh sb="124" eb="126">
      <t>テキカク</t>
    </rPh>
    <rPh sb="127" eb="129">
      <t>シュウシ</t>
    </rPh>
    <rPh sb="129" eb="131">
      <t>ミトオ</t>
    </rPh>
    <rPh sb="133" eb="134">
      <t>オコナ</t>
    </rPh>
    <rPh sb="136" eb="138">
      <t>ケイエイ</t>
    </rPh>
    <rPh sb="138" eb="140">
      <t>センリャク</t>
    </rPh>
    <rPh sb="141" eb="142">
      <t>モト</t>
    </rPh>
    <rPh sb="146" eb="149">
      <t>ケイカクテキ</t>
    </rPh>
    <rPh sb="150" eb="152">
      <t>リョウキン</t>
    </rPh>
    <rPh sb="152" eb="154">
      <t>カイテイ</t>
    </rPh>
    <rPh sb="157" eb="159">
      <t>ザイゲン</t>
    </rPh>
    <rPh sb="160" eb="162">
      <t>カクホ</t>
    </rPh>
    <rPh sb="163" eb="166">
      <t>ゲスイドウ</t>
    </rPh>
    <rPh sb="166" eb="168">
      <t>ケイカク</t>
    </rPh>
    <rPh sb="169" eb="171">
      <t>ミナオ</t>
    </rPh>
    <rPh sb="175" eb="178">
      <t>ケイカクテキ</t>
    </rPh>
    <rPh sb="185" eb="187">
      <t>サクゲン</t>
    </rPh>
    <rPh sb="246" eb="249">
      <t>ゲスイドウ</t>
    </rPh>
    <rPh sb="251" eb="253">
      <t>セツゾク</t>
    </rPh>
    <rPh sb="253" eb="255">
      <t>ソクシン</t>
    </rPh>
    <rPh sb="256" eb="257">
      <t>ハカ</t>
    </rPh>
    <rPh sb="259" eb="262">
      <t>コウリツテキ</t>
    </rPh>
    <rPh sb="263" eb="265">
      <t>シセツ</t>
    </rPh>
    <rPh sb="265" eb="267">
      <t>リヨウ</t>
    </rPh>
    <phoneticPr fontId="7"/>
  </si>
  <si>
    <t>　下水道施設の年数の経過とともに、劣化や老朽化が原因で処理機能の低下も考えられる。下水道施設の持続的な機能確保を図るため平成２９年度において、ストックマネジメント計画を策定し、今後の適切な維持管理に加えて、長寿命化対策を含めた計画的な改築に取り組んでいく。</t>
    <rPh sb="41" eb="44">
      <t>ゲスイドウ</t>
    </rPh>
    <rPh sb="44" eb="46">
      <t>シセツ</t>
    </rPh>
    <rPh sb="60" eb="62">
      <t>ヘイセイ</t>
    </rPh>
    <rPh sb="64" eb="66">
      <t>ネンド</t>
    </rPh>
    <rPh sb="88" eb="90">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</si>
</sst>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5D-477D-9362-668AE3F94A49}"/>
            </c:ext>
          </c:extLst>
        </c:ser>
        <c:dLbls>
          <c:showLegendKey val="0"/>
          <c:showVal val="0"/>
          <c:showCatName val="0"/>
          <c:showSerName val="0"/>
          <c:showPercent val="0"/>
          <c:showBubbleSize val="0"/>
        </c:dLbls>
        <c:gapWidth val="150"/>
        <c:axId val="99237888"/>
        <c:axId val="9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0.38</c:v>
                </c:pt>
                <c:pt idx="4">
                  <c:v>0.01</c:v>
                </c:pt>
              </c:numCache>
            </c:numRef>
          </c:val>
          <c:smooth val="0"/>
          <c:extLst>
            <c:ext xmlns:c16="http://schemas.microsoft.com/office/drawing/2014/chart" uri="{C3380CC4-5D6E-409C-BE32-E72D297353CC}">
              <c16:uniqueId val="{00000001-445D-477D-9362-668AE3F94A49}"/>
            </c:ext>
          </c:extLst>
        </c:ser>
        <c:dLbls>
          <c:showLegendKey val="0"/>
          <c:showVal val="0"/>
          <c:showCatName val="0"/>
          <c:showSerName val="0"/>
          <c:showPercent val="0"/>
          <c:showBubbleSize val="0"/>
        </c:dLbls>
        <c:marker val="1"/>
        <c:smooth val="0"/>
        <c:axId val="99237888"/>
        <c:axId val="99241344"/>
      </c:lineChart>
      <c:dateAx>
        <c:axId val="99237888"/>
        <c:scaling>
          <c:orientation val="minMax"/>
        </c:scaling>
        <c:delete val="1"/>
        <c:axPos val="b"/>
        <c:numFmt formatCode="ge" sourceLinked="1"/>
        <c:majorTickMark val="none"/>
        <c:minorTickMark val="none"/>
        <c:tickLblPos val="none"/>
        <c:crossAx val="99241344"/>
        <c:crosses val="autoZero"/>
        <c:auto val="1"/>
        <c:lblOffset val="100"/>
        <c:baseTimeUnit val="years"/>
      </c:dateAx>
      <c:valAx>
        <c:axId val="9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777.97</c:v>
                </c:pt>
                <c:pt idx="1">
                  <c:v>833.24</c:v>
                </c:pt>
                <c:pt idx="2">
                  <c:v>870.81</c:v>
                </c:pt>
                <c:pt idx="3">
                  <c:v>40.24</c:v>
                </c:pt>
                <c:pt idx="4">
                  <c:v>41.21</c:v>
                </c:pt>
              </c:numCache>
            </c:numRef>
          </c:val>
          <c:extLst>
            <c:ext xmlns:c16="http://schemas.microsoft.com/office/drawing/2014/chart" uri="{C3380CC4-5D6E-409C-BE32-E72D297353CC}">
              <c16:uniqueId val="{00000000-9DCC-4536-BA25-56DB9AE234DC}"/>
            </c:ext>
          </c:extLst>
        </c:ser>
        <c:dLbls>
          <c:showLegendKey val="0"/>
          <c:showVal val="0"/>
          <c:showCatName val="0"/>
          <c:showSerName val="0"/>
          <c:showPercent val="0"/>
          <c:showBubbleSize val="0"/>
        </c:dLbls>
        <c:gapWidth val="150"/>
        <c:axId val="90738048"/>
        <c:axId val="907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60</c:v>
                </c:pt>
                <c:pt idx="4">
                  <c:v>61.03</c:v>
                </c:pt>
              </c:numCache>
            </c:numRef>
          </c:val>
          <c:smooth val="0"/>
          <c:extLst>
            <c:ext xmlns:c16="http://schemas.microsoft.com/office/drawing/2014/chart" uri="{C3380CC4-5D6E-409C-BE32-E72D297353CC}">
              <c16:uniqueId val="{00000001-9DCC-4536-BA25-56DB9AE234DC}"/>
            </c:ext>
          </c:extLst>
        </c:ser>
        <c:dLbls>
          <c:showLegendKey val="0"/>
          <c:showVal val="0"/>
          <c:showCatName val="0"/>
          <c:showSerName val="0"/>
          <c:showPercent val="0"/>
          <c:showBubbleSize val="0"/>
        </c:dLbls>
        <c:marker val="1"/>
        <c:smooth val="0"/>
        <c:axId val="90738048"/>
        <c:axId val="90748416"/>
      </c:lineChart>
      <c:dateAx>
        <c:axId val="90738048"/>
        <c:scaling>
          <c:orientation val="minMax"/>
        </c:scaling>
        <c:delete val="1"/>
        <c:axPos val="b"/>
        <c:numFmt formatCode="ge" sourceLinked="1"/>
        <c:majorTickMark val="none"/>
        <c:minorTickMark val="none"/>
        <c:tickLblPos val="none"/>
        <c:crossAx val="90748416"/>
        <c:crosses val="autoZero"/>
        <c:auto val="1"/>
        <c:lblOffset val="100"/>
        <c:baseTimeUnit val="years"/>
      </c:dateAx>
      <c:valAx>
        <c:axId val="90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74.75</c:v>
                </c:pt>
                <c:pt idx="1">
                  <c:v>78.14</c:v>
                </c:pt>
                <c:pt idx="2">
                  <c:v>78.959999999999994</c:v>
                </c:pt>
                <c:pt idx="3">
                  <c:v>80.89</c:v>
                </c:pt>
                <c:pt idx="4">
                  <c:v>82.25</c:v>
                </c:pt>
              </c:numCache>
            </c:numRef>
          </c:val>
          <c:extLst>
            <c:ext xmlns:c16="http://schemas.microsoft.com/office/drawing/2014/chart" uri="{C3380CC4-5D6E-409C-BE32-E72D297353CC}">
              <c16:uniqueId val="{00000000-8464-4CA1-93C0-38412306D98B}"/>
            </c:ext>
          </c:extLst>
        </c:ser>
        <c:dLbls>
          <c:showLegendKey val="0"/>
          <c:showVal val="0"/>
          <c:showCatName val="0"/>
          <c:showSerName val="0"/>
          <c:showPercent val="0"/>
          <c:showBubbleSize val="0"/>
        </c:dLbls>
        <c:gapWidth val="150"/>
        <c:axId val="95423488"/>
        <c:axId val="954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86.78</c:v>
                </c:pt>
                <c:pt idx="4">
                  <c:v>86.83</c:v>
                </c:pt>
              </c:numCache>
            </c:numRef>
          </c:val>
          <c:smooth val="0"/>
          <c:extLst>
            <c:ext xmlns:c16="http://schemas.microsoft.com/office/drawing/2014/chart" uri="{C3380CC4-5D6E-409C-BE32-E72D297353CC}">
              <c16:uniqueId val="{00000001-8464-4CA1-93C0-38412306D98B}"/>
            </c:ext>
          </c:extLst>
        </c:ser>
        <c:dLbls>
          <c:showLegendKey val="0"/>
          <c:showVal val="0"/>
          <c:showCatName val="0"/>
          <c:showSerName val="0"/>
          <c:showPercent val="0"/>
          <c:showBubbleSize val="0"/>
        </c:dLbls>
        <c:marker val="1"/>
        <c:smooth val="0"/>
        <c:axId val="95423488"/>
        <c:axId val="95437952"/>
      </c:lineChart>
      <c:dateAx>
        <c:axId val="95423488"/>
        <c:scaling>
          <c:orientation val="minMax"/>
        </c:scaling>
        <c:delete val="1"/>
        <c:axPos val="b"/>
        <c:numFmt formatCode="ge" sourceLinked="1"/>
        <c:majorTickMark val="none"/>
        <c:minorTickMark val="none"/>
        <c:tickLblPos val="none"/>
        <c:crossAx val="95437952"/>
        <c:crosses val="autoZero"/>
        <c:auto val="1"/>
        <c:lblOffset val="100"/>
        <c:baseTimeUnit val="years"/>
      </c:dateAx>
      <c:valAx>
        <c:axId val="954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67.400000000000006</c:v>
                </c:pt>
                <c:pt idx="1">
                  <c:v>82.54</c:v>
                </c:pt>
                <c:pt idx="2">
                  <c:v>79.010000000000005</c:v>
                </c:pt>
                <c:pt idx="3">
                  <c:v>77.91</c:v>
                </c:pt>
                <c:pt idx="4">
                  <c:v>89.03</c:v>
                </c:pt>
              </c:numCache>
            </c:numRef>
          </c:val>
          <c:extLst>
            <c:ext xmlns:c16="http://schemas.microsoft.com/office/drawing/2014/chart" uri="{C3380CC4-5D6E-409C-BE32-E72D297353CC}">
              <c16:uniqueId val="{00000000-BF21-4075-8572-5EB001BD4CE6}"/>
            </c:ext>
          </c:extLst>
        </c:ser>
        <c:dLbls>
          <c:showLegendKey val="0"/>
          <c:showVal val="0"/>
          <c:showCatName val="0"/>
          <c:showSerName val="0"/>
          <c:showPercent val="0"/>
          <c:showBubbleSize val="0"/>
        </c:dLbls>
        <c:gapWidth val="150"/>
        <c:axId val="101482496"/>
        <c:axId val="101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1-4075-8572-5EB001BD4CE6}"/>
            </c:ext>
          </c:extLst>
        </c:ser>
        <c:dLbls>
          <c:showLegendKey val="0"/>
          <c:showVal val="0"/>
          <c:showCatName val="0"/>
          <c:showSerName val="0"/>
          <c:showPercent val="0"/>
          <c:showBubbleSize val="0"/>
        </c:dLbls>
        <c:marker val="1"/>
        <c:smooth val="0"/>
        <c:axId val="101482496"/>
        <c:axId val="101485184"/>
      </c:lineChart>
      <c:dateAx>
        <c:axId val="101482496"/>
        <c:scaling>
          <c:orientation val="minMax"/>
        </c:scaling>
        <c:delete val="1"/>
        <c:axPos val="b"/>
        <c:numFmt formatCode="ge" sourceLinked="1"/>
        <c:majorTickMark val="none"/>
        <c:minorTickMark val="none"/>
        <c:tickLblPos val="none"/>
        <c:crossAx val="101485184"/>
        <c:crosses val="autoZero"/>
        <c:auto val="1"/>
        <c:lblOffset val="100"/>
        <c:baseTimeUnit val="years"/>
      </c:dateAx>
      <c:valAx>
        <c:axId val="101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E-4F7B-AB0C-B8AC53BD6897}"/>
            </c:ext>
          </c:extLst>
        </c:ser>
        <c:dLbls>
          <c:showLegendKey val="0"/>
          <c:showVal val="0"/>
          <c:showCatName val="0"/>
          <c:showSerName val="0"/>
          <c:showPercent val="0"/>
          <c:showBubbleSize val="0"/>
        </c:dLbls>
        <c:gapWidth val="150"/>
        <c:axId val="105689856"/>
        <c:axId val="76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E-4F7B-AB0C-B8AC53BD6897}"/>
            </c:ext>
          </c:extLst>
        </c:ser>
        <c:dLbls>
          <c:showLegendKey val="0"/>
          <c:showVal val="0"/>
          <c:showCatName val="0"/>
          <c:showSerName val="0"/>
          <c:showPercent val="0"/>
          <c:showBubbleSize val="0"/>
        </c:dLbls>
        <c:marker val="1"/>
        <c:smooth val="0"/>
        <c:axId val="105689856"/>
        <c:axId val="76026240"/>
      </c:lineChart>
      <c:dateAx>
        <c:axId val="105689856"/>
        <c:scaling>
          <c:orientation val="minMax"/>
        </c:scaling>
        <c:delete val="1"/>
        <c:axPos val="b"/>
        <c:numFmt formatCode="ge" sourceLinked="1"/>
        <c:majorTickMark val="none"/>
        <c:minorTickMark val="none"/>
        <c:tickLblPos val="none"/>
        <c:crossAx val="76026240"/>
        <c:crosses val="autoZero"/>
        <c:auto val="1"/>
        <c:lblOffset val="100"/>
        <c:baseTimeUnit val="years"/>
      </c:dateAx>
      <c:valAx>
        <c:axId val="76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2-4182-A475-DE6AEC468C26}"/>
            </c:ext>
          </c:extLst>
        </c:ser>
        <c:dLbls>
          <c:showLegendKey val="0"/>
          <c:showVal val="0"/>
          <c:showCatName val="0"/>
          <c:showSerName val="0"/>
          <c:showPercent val="0"/>
          <c:showBubbleSize val="0"/>
        </c:dLbls>
        <c:gapWidth val="150"/>
        <c:axId val="76045696"/>
        <c:axId val="760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2-4182-A475-DE6AEC468C26}"/>
            </c:ext>
          </c:extLst>
        </c:ser>
        <c:dLbls>
          <c:showLegendKey val="0"/>
          <c:showVal val="0"/>
          <c:showCatName val="0"/>
          <c:showSerName val="0"/>
          <c:showPercent val="0"/>
          <c:showBubbleSize val="0"/>
        </c:dLbls>
        <c:marker val="1"/>
        <c:smooth val="0"/>
        <c:axId val="76045696"/>
        <c:axId val="76047872"/>
      </c:lineChart>
      <c:dateAx>
        <c:axId val="76045696"/>
        <c:scaling>
          <c:orientation val="minMax"/>
        </c:scaling>
        <c:delete val="1"/>
        <c:axPos val="b"/>
        <c:numFmt formatCode="ge" sourceLinked="1"/>
        <c:majorTickMark val="none"/>
        <c:minorTickMark val="none"/>
        <c:tickLblPos val="none"/>
        <c:crossAx val="76047872"/>
        <c:crosses val="autoZero"/>
        <c:auto val="1"/>
        <c:lblOffset val="100"/>
        <c:baseTimeUnit val="years"/>
      </c:dateAx>
      <c:valAx>
        <c:axId val="76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A-4D3F-B6FB-375C120547CD}"/>
            </c:ext>
          </c:extLst>
        </c:ser>
        <c:dLbls>
          <c:showLegendKey val="0"/>
          <c:showVal val="0"/>
          <c:showCatName val="0"/>
          <c:showSerName val="0"/>
          <c:showPercent val="0"/>
          <c:showBubbleSize val="0"/>
        </c:dLbls>
        <c:gapWidth val="150"/>
        <c:axId val="76062080"/>
        <c:axId val="7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A-4D3F-B6FB-375C120547CD}"/>
            </c:ext>
          </c:extLst>
        </c:ser>
        <c:dLbls>
          <c:showLegendKey val="0"/>
          <c:showVal val="0"/>
          <c:showCatName val="0"/>
          <c:showSerName val="0"/>
          <c:showPercent val="0"/>
          <c:showBubbleSize val="0"/>
        </c:dLbls>
        <c:marker val="1"/>
        <c:smooth val="0"/>
        <c:axId val="76062080"/>
        <c:axId val="76068352"/>
      </c:lineChart>
      <c:dateAx>
        <c:axId val="76062080"/>
        <c:scaling>
          <c:orientation val="minMax"/>
        </c:scaling>
        <c:delete val="1"/>
        <c:axPos val="b"/>
        <c:numFmt formatCode="ge" sourceLinked="1"/>
        <c:majorTickMark val="none"/>
        <c:minorTickMark val="none"/>
        <c:tickLblPos val="none"/>
        <c:crossAx val="76068352"/>
        <c:crosses val="autoZero"/>
        <c:auto val="1"/>
        <c:lblOffset val="100"/>
        <c:baseTimeUnit val="years"/>
      </c:dateAx>
      <c:valAx>
        <c:axId val="7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7-4937-AE6A-36A1D8D4DDDA}"/>
            </c:ext>
          </c:extLst>
        </c:ser>
        <c:dLbls>
          <c:showLegendKey val="0"/>
          <c:showVal val="0"/>
          <c:showCatName val="0"/>
          <c:showSerName val="0"/>
          <c:showPercent val="0"/>
          <c:showBubbleSize val="0"/>
        </c:dLbls>
        <c:gapWidth val="150"/>
        <c:axId val="76082176"/>
        <c:axId val="760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7-4937-AE6A-36A1D8D4DDDA}"/>
            </c:ext>
          </c:extLst>
        </c:ser>
        <c:dLbls>
          <c:showLegendKey val="0"/>
          <c:showVal val="0"/>
          <c:showCatName val="0"/>
          <c:showSerName val="0"/>
          <c:showPercent val="0"/>
          <c:showBubbleSize val="0"/>
        </c:dLbls>
        <c:marker val="1"/>
        <c:smooth val="0"/>
        <c:axId val="76082176"/>
        <c:axId val="76084352"/>
      </c:lineChart>
      <c:dateAx>
        <c:axId val="76082176"/>
        <c:scaling>
          <c:orientation val="minMax"/>
        </c:scaling>
        <c:delete val="1"/>
        <c:axPos val="b"/>
        <c:numFmt formatCode="ge" sourceLinked="1"/>
        <c:majorTickMark val="none"/>
        <c:minorTickMark val="none"/>
        <c:tickLblPos val="none"/>
        <c:crossAx val="76084352"/>
        <c:crosses val="autoZero"/>
        <c:auto val="1"/>
        <c:lblOffset val="100"/>
        <c:baseTimeUnit val="years"/>
      </c:dateAx>
      <c:valAx>
        <c:axId val="760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171.77</c:v>
                </c:pt>
                <c:pt idx="1">
                  <c:v>879.84</c:v>
                </c:pt>
                <c:pt idx="2">
                  <c:v>1668.38</c:v>
                </c:pt>
                <c:pt idx="3">
                  <c:v>2024.06</c:v>
                </c:pt>
                <c:pt idx="4">
                  <c:v>1412.25</c:v>
                </c:pt>
              </c:numCache>
            </c:numRef>
          </c:val>
          <c:extLst>
            <c:ext xmlns:c16="http://schemas.microsoft.com/office/drawing/2014/chart" uri="{C3380CC4-5D6E-409C-BE32-E72D297353CC}">
              <c16:uniqueId val="{00000000-3AD9-4C6B-9AF1-25732CA973BC}"/>
            </c:ext>
          </c:extLst>
        </c:ser>
        <c:dLbls>
          <c:showLegendKey val="0"/>
          <c:showVal val="0"/>
          <c:showCatName val="0"/>
          <c:showSerName val="0"/>
          <c:showPercent val="0"/>
          <c:showBubbleSize val="0"/>
        </c:dLbls>
        <c:gapWidth val="150"/>
        <c:axId val="90454656"/>
        <c:axId val="904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1031.56</c:v>
                </c:pt>
                <c:pt idx="4">
                  <c:v>1053.93</c:v>
                </c:pt>
              </c:numCache>
            </c:numRef>
          </c:val>
          <c:smooth val="0"/>
          <c:extLst>
            <c:ext xmlns:c16="http://schemas.microsoft.com/office/drawing/2014/chart" uri="{C3380CC4-5D6E-409C-BE32-E72D297353CC}">
              <c16:uniqueId val="{00000001-3AD9-4C6B-9AF1-25732CA973BC}"/>
            </c:ext>
          </c:extLst>
        </c:ser>
        <c:dLbls>
          <c:showLegendKey val="0"/>
          <c:showVal val="0"/>
          <c:showCatName val="0"/>
          <c:showSerName val="0"/>
          <c:showPercent val="0"/>
          <c:showBubbleSize val="0"/>
        </c:dLbls>
        <c:marker val="1"/>
        <c:smooth val="0"/>
        <c:axId val="90454656"/>
        <c:axId val="90456832"/>
      </c:lineChart>
      <c:dateAx>
        <c:axId val="90454656"/>
        <c:scaling>
          <c:orientation val="minMax"/>
        </c:scaling>
        <c:delete val="1"/>
        <c:axPos val="b"/>
        <c:numFmt formatCode="ge" sourceLinked="1"/>
        <c:majorTickMark val="none"/>
        <c:minorTickMark val="none"/>
        <c:tickLblPos val="none"/>
        <c:crossAx val="90456832"/>
        <c:crosses val="autoZero"/>
        <c:auto val="1"/>
        <c:lblOffset val="100"/>
        <c:baseTimeUnit val="years"/>
      </c:dateAx>
      <c:valAx>
        <c:axId val="90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81.12</c:v>
                </c:pt>
                <c:pt idx="1">
                  <c:v>68.75</c:v>
                </c:pt>
                <c:pt idx="2">
                  <c:v>62.18</c:v>
                </c:pt>
                <c:pt idx="3">
                  <c:v>64.709999999999994</c:v>
                </c:pt>
                <c:pt idx="4">
                  <c:v>83.21</c:v>
                </c:pt>
              </c:numCache>
            </c:numRef>
          </c:val>
          <c:extLst>
            <c:ext xmlns:c16="http://schemas.microsoft.com/office/drawing/2014/chart" uri="{C3380CC4-5D6E-409C-BE32-E72D297353CC}">
              <c16:uniqueId val="{00000000-5F9A-43C9-A4B4-90B3441D8E48}"/>
            </c:ext>
          </c:extLst>
        </c:ser>
        <c:dLbls>
          <c:showLegendKey val="0"/>
          <c:showVal val="0"/>
          <c:showCatName val="0"/>
          <c:showSerName val="0"/>
          <c:showPercent val="0"/>
          <c:showBubbleSize val="0"/>
        </c:dLbls>
        <c:gapWidth val="150"/>
        <c:axId val="90481408"/>
        <c:axId val="90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84.32</c:v>
                </c:pt>
                <c:pt idx="4">
                  <c:v>85.23</c:v>
                </c:pt>
              </c:numCache>
            </c:numRef>
          </c:val>
          <c:smooth val="0"/>
          <c:extLst>
            <c:ext xmlns:c16="http://schemas.microsoft.com/office/drawing/2014/chart" uri="{C3380CC4-5D6E-409C-BE32-E72D297353CC}">
              <c16:uniqueId val="{00000001-5F9A-43C9-A4B4-90B3441D8E48}"/>
            </c:ext>
          </c:extLst>
        </c:ser>
        <c:dLbls>
          <c:showLegendKey val="0"/>
          <c:showVal val="0"/>
          <c:showCatName val="0"/>
          <c:showSerName val="0"/>
          <c:showPercent val="0"/>
          <c:showBubbleSize val="0"/>
        </c:dLbls>
        <c:marker val="1"/>
        <c:smooth val="0"/>
        <c:axId val="90481408"/>
        <c:axId val="90483328"/>
      </c:lineChart>
      <c:dateAx>
        <c:axId val="90481408"/>
        <c:scaling>
          <c:orientation val="minMax"/>
        </c:scaling>
        <c:delete val="1"/>
        <c:axPos val="b"/>
        <c:numFmt formatCode="ge" sourceLinked="1"/>
        <c:majorTickMark val="none"/>
        <c:minorTickMark val="none"/>
        <c:tickLblPos val="none"/>
        <c:crossAx val="90483328"/>
        <c:crosses val="autoZero"/>
        <c:auto val="1"/>
        <c:lblOffset val="100"/>
        <c:baseTimeUnit val="years"/>
      </c:dateAx>
      <c:valAx>
        <c:axId val="90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215.91</c:v>
                </c:pt>
                <c:pt idx="1">
                  <c:v>255.64</c:v>
                </c:pt>
                <c:pt idx="2">
                  <c:v>293.60000000000002</c:v>
                </c:pt>
                <c:pt idx="3">
                  <c:v>281.83</c:v>
                </c:pt>
                <c:pt idx="4">
                  <c:v>220.91</c:v>
                </c:pt>
              </c:numCache>
            </c:numRef>
          </c:val>
          <c:extLst>
            <c:ext xmlns:c16="http://schemas.microsoft.com/office/drawing/2014/chart" uri="{C3380CC4-5D6E-409C-BE32-E72D297353CC}">
              <c16:uniqueId val="{00000000-1ED0-4AA3-84BE-10C7BCDF6796}"/>
            </c:ext>
          </c:extLst>
        </c:ser>
        <c:dLbls>
          <c:showLegendKey val="0"/>
          <c:showVal val="0"/>
          <c:showCatName val="0"/>
          <c:showSerName val="0"/>
          <c:showPercent val="0"/>
          <c:showBubbleSize val="0"/>
        </c:dLbls>
        <c:gapWidth val="150"/>
        <c:axId val="90710016"/>
        <c:axId val="90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188.12</c:v>
                </c:pt>
                <c:pt idx="4">
                  <c:v>185.7</c:v>
                </c:pt>
              </c:numCache>
            </c:numRef>
          </c:val>
          <c:smooth val="0"/>
          <c:extLst>
            <c:ext xmlns:c16="http://schemas.microsoft.com/office/drawing/2014/chart" uri="{C3380CC4-5D6E-409C-BE32-E72D297353CC}">
              <c16:uniqueId val="{00000001-1ED0-4AA3-84BE-10C7BCDF6796}"/>
            </c:ext>
          </c:extLst>
        </c:ser>
        <c:dLbls>
          <c:showLegendKey val="0"/>
          <c:showVal val="0"/>
          <c:showCatName val="0"/>
          <c:showSerName val="0"/>
          <c:showPercent val="0"/>
          <c:showBubbleSize val="0"/>
        </c:dLbls>
        <c:marker val="1"/>
        <c:smooth val="0"/>
        <c:axId val="90710016"/>
        <c:axId val="90711936"/>
      </c:lineChart>
      <c:dateAx>
        <c:axId val="90710016"/>
        <c:scaling>
          <c:orientation val="minMax"/>
        </c:scaling>
        <c:delete val="1"/>
        <c:axPos val="b"/>
        <c:numFmt formatCode="ge" sourceLinked="1"/>
        <c:majorTickMark val="none"/>
        <c:minorTickMark val="none"/>
        <c:tickLblPos val="none"/>
        <c:crossAx val="90711936"/>
        <c:crosses val="autoZero"/>
        <c:auto val="1"/>
        <c:lblOffset val="100"/>
        <c:baseTimeUnit val="years"/>
      </c:dateAx>
      <c:valAx>
        <c:axId val="90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0" zoomScale="85" zoomScaleNormal="8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東松島市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122</v>
      </c>
      <c r="AE8" s="73"/>
      <c r="AF8" s="73"/>
      <c r="AG8" s="73"/>
      <c r="AH8" s="73"/>
      <c r="AI8" s="73"/>
      <c r="AJ8" s="73"/>
      <c r="AK8" s="4"/>
      <c r="AL8" s="67">
        <f>データ!S6</f>
        <v>40268</v>
      </c>
      <c r="AM8" s="67"/>
      <c r="AN8" s="67"/>
      <c r="AO8" s="67"/>
      <c r="AP8" s="67"/>
      <c r="AQ8" s="67"/>
      <c r="AR8" s="67"/>
      <c r="AS8" s="67"/>
      <c r="AT8" s="66">
        <f>データ!T6</f>
        <v>101.36</v>
      </c>
      <c r="AU8" s="66"/>
      <c r="AV8" s="66"/>
      <c r="AW8" s="66"/>
      <c r="AX8" s="66"/>
      <c r="AY8" s="66"/>
      <c r="AZ8" s="66"/>
      <c r="BA8" s="66"/>
      <c r="BB8" s="66">
        <f>データ!U6</f>
        <v>397.28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76.86</v>
      </c>
      <c r="Q10" s="66"/>
      <c r="R10" s="66"/>
      <c r="S10" s="66"/>
      <c r="T10" s="66"/>
      <c r="U10" s="66"/>
      <c r="V10" s="66"/>
      <c r="W10" s="66">
        <f>データ!Q6</f>
        <v>97.81</v>
      </c>
      <c r="X10" s="66"/>
      <c r="Y10" s="66"/>
      <c r="Z10" s="66"/>
      <c r="AA10" s="66"/>
      <c r="AB10" s="66"/>
      <c r="AC10" s="66"/>
      <c r="AD10" s="67">
        <f>データ!R6</f>
        <v>3232</v>
      </c>
      <c r="AE10" s="67"/>
      <c r="AF10" s="67"/>
      <c r="AG10" s="67"/>
      <c r="AH10" s="67"/>
      <c r="AI10" s="67"/>
      <c r="AJ10" s="67"/>
      <c r="AK10" s="2"/>
      <c r="AL10" s="67">
        <f>データ!V6</f>
        <v>30890</v>
      </c>
      <c r="AM10" s="67"/>
      <c r="AN10" s="67"/>
      <c r="AO10" s="67"/>
      <c r="AP10" s="67"/>
      <c r="AQ10" s="67"/>
      <c r="AR10" s="67"/>
      <c r="AS10" s="67"/>
      <c r="AT10" s="66">
        <f>データ!W6</f>
        <v>7.46</v>
      </c>
      <c r="AU10" s="66"/>
      <c r="AV10" s="66"/>
      <c r="AW10" s="66"/>
      <c r="AX10" s="66"/>
      <c r="AY10" s="66"/>
      <c r="AZ10" s="66"/>
      <c r="BA10" s="66"/>
      <c r="BB10" s="66">
        <f>データ!X6</f>
        <v>4140.75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90" t="s">
        <v>124</v>
      </c>
      <c r="BM66" s="91"/>
      <c r="BN66" s="91"/>
      <c r="BO66" s="91"/>
      <c r="BP66" s="91"/>
      <c r="BQ66" s="91"/>
      <c r="BR66" s="91"/>
      <c r="BS66" s="91"/>
      <c r="BT66" s="91"/>
      <c r="BU66" s="91"/>
      <c r="BV66" s="91"/>
      <c r="BW66" s="91"/>
      <c r="BX66" s="91"/>
      <c r="BY66" s="91"/>
      <c r="BZ66" s="9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42145</v>
      </c>
      <c r="D6" s="33">
        <f t="shared" si="3"/>
        <v>47</v>
      </c>
      <c r="E6" s="33">
        <f t="shared" si="3"/>
        <v>17</v>
      </c>
      <c r="F6" s="33">
        <f t="shared" si="3"/>
        <v>1</v>
      </c>
      <c r="G6" s="33">
        <f t="shared" si="3"/>
        <v>0</v>
      </c>
      <c r="H6" s="33" t="str">
        <f t="shared" si="3"/>
        <v>宮城県　東松島市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76.86</v>
      </c>
      <c r="Q6" s="34">
        <f t="shared" si="3"/>
        <v>97.81</v>
      </c>
      <c r="R6" s="34">
        <f t="shared" si="3"/>
        <v>3232</v>
      </c>
      <c r="S6" s="34">
        <f t="shared" si="3"/>
        <v>40268</v>
      </c>
      <c r="T6" s="34">
        <f t="shared" si="3"/>
        <v>101.36</v>
      </c>
      <c r="U6" s="34">
        <f t="shared" si="3"/>
        <v>397.28</v>
      </c>
      <c r="V6" s="34">
        <f t="shared" si="3"/>
        <v>30890</v>
      </c>
      <c r="W6" s="34">
        <f t="shared" si="3"/>
        <v>7.46</v>
      </c>
      <c r="X6" s="34">
        <f t="shared" si="3"/>
        <v>4140.75</v>
      </c>
      <c r="Y6" s="35">
        <f>IF(Y7="",NA(),Y7)</f>
        <v>67.400000000000006</v>
      </c>
      <c r="Z6" s="35">
        <f t="shared" ref="Z6:AH6" si="4">IF(Z7="",NA(),Z7)</f>
        <v>82.54</v>
      </c>
      <c r="AA6" s="35">
        <f t="shared" si="4"/>
        <v>79.010000000000005</v>
      </c>
      <c r="AB6" s="35">
        <f t="shared" si="4"/>
        <v>77.91</v>
      </c>
      <c r="AC6" s="35">
        <f t="shared" si="4"/>
        <v>89.03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171.77</v>
      </c>
      <c r="BG6" s="35">
        <f t="shared" ref="BG6:BO6" si="7">IF(BG7="",NA(),BG7)</f>
        <v>879.84</v>
      </c>
      <c r="BH6" s="35">
        <f t="shared" si="7"/>
        <v>1668.38</v>
      </c>
      <c r="BI6" s="35">
        <f t="shared" si="7"/>
        <v>2024.06</v>
      </c>
      <c r="BJ6" s="35">
        <f t="shared" si="7"/>
        <v>1412.25</v>
      </c>
      <c r="BK6" s="35">
        <f t="shared" si="7"/>
        <v>1273.52</v>
      </c>
      <c r="BL6" s="35">
        <f t="shared" si="7"/>
        <v>1209.95</v>
      </c>
      <c r="BM6" s="35">
        <f t="shared" si="7"/>
        <v>1136.5</v>
      </c>
      <c r="BN6" s="35">
        <f t="shared" si="7"/>
        <v>1031.56</v>
      </c>
      <c r="BO6" s="35">
        <f t="shared" si="7"/>
        <v>1053.93</v>
      </c>
      <c r="BP6" s="34" t="str">
        <f>IF(BP7="","",IF(BP7="-","【-】","【"&amp;SUBSTITUTE(TEXT(BP7,"#,##0.00"),"-","△")&amp;"】"))</f>
        <v>【728.30】</v>
      </c>
      <c r="BQ6" s="35">
        <f>IF(BQ7="",NA(),BQ7)</f>
        <v>81.12</v>
      </c>
      <c r="BR6" s="35">
        <f t="shared" ref="BR6:BZ6" si="8">IF(BR7="",NA(),BR7)</f>
        <v>68.75</v>
      </c>
      <c r="BS6" s="35">
        <f t="shared" si="8"/>
        <v>62.18</v>
      </c>
      <c r="BT6" s="35">
        <f t="shared" si="8"/>
        <v>64.709999999999994</v>
      </c>
      <c r="BU6" s="35">
        <f t="shared" si="8"/>
        <v>83.21</v>
      </c>
      <c r="BV6" s="35">
        <f t="shared" si="8"/>
        <v>67.849999999999994</v>
      </c>
      <c r="BW6" s="35">
        <f t="shared" si="8"/>
        <v>69.48</v>
      </c>
      <c r="BX6" s="35">
        <f t="shared" si="8"/>
        <v>71.650000000000006</v>
      </c>
      <c r="BY6" s="35">
        <f t="shared" si="8"/>
        <v>84.32</v>
      </c>
      <c r="BZ6" s="35">
        <f t="shared" si="8"/>
        <v>85.23</v>
      </c>
      <c r="CA6" s="34" t="str">
        <f>IF(CA7="","",IF(CA7="-","【-】","【"&amp;SUBSTITUTE(TEXT(CA7,"#,##0.00"),"-","△")&amp;"】"))</f>
        <v>【100.04】</v>
      </c>
      <c r="CB6" s="35">
        <f>IF(CB7="",NA(),CB7)</f>
        <v>215.91</v>
      </c>
      <c r="CC6" s="35">
        <f t="shared" ref="CC6:CK6" si="9">IF(CC7="",NA(),CC7)</f>
        <v>255.64</v>
      </c>
      <c r="CD6" s="35">
        <f t="shared" si="9"/>
        <v>293.60000000000002</v>
      </c>
      <c r="CE6" s="35">
        <f t="shared" si="9"/>
        <v>281.83</v>
      </c>
      <c r="CF6" s="35">
        <f t="shared" si="9"/>
        <v>220.91</v>
      </c>
      <c r="CG6" s="35">
        <f t="shared" si="9"/>
        <v>224.94</v>
      </c>
      <c r="CH6" s="35">
        <f t="shared" si="9"/>
        <v>220.67</v>
      </c>
      <c r="CI6" s="35">
        <f t="shared" si="9"/>
        <v>217.82</v>
      </c>
      <c r="CJ6" s="35">
        <f t="shared" si="9"/>
        <v>188.12</v>
      </c>
      <c r="CK6" s="35">
        <f t="shared" si="9"/>
        <v>185.7</v>
      </c>
      <c r="CL6" s="34" t="str">
        <f>IF(CL7="","",IF(CL7="-","【-】","【"&amp;SUBSTITUTE(TEXT(CL7,"#,##0.00"),"-","△")&amp;"】"))</f>
        <v>【137.82】</v>
      </c>
      <c r="CM6" s="35">
        <f>IF(CM7="",NA(),CM7)</f>
        <v>777.97</v>
      </c>
      <c r="CN6" s="35">
        <f t="shared" ref="CN6:CV6" si="10">IF(CN7="",NA(),CN7)</f>
        <v>833.24</v>
      </c>
      <c r="CO6" s="35">
        <f t="shared" si="10"/>
        <v>870.81</v>
      </c>
      <c r="CP6" s="35">
        <f t="shared" si="10"/>
        <v>40.24</v>
      </c>
      <c r="CQ6" s="35">
        <f t="shared" si="10"/>
        <v>41.21</v>
      </c>
      <c r="CR6" s="35">
        <f t="shared" si="10"/>
        <v>55.41</v>
      </c>
      <c r="CS6" s="35">
        <f t="shared" si="10"/>
        <v>55.81</v>
      </c>
      <c r="CT6" s="35">
        <f t="shared" si="10"/>
        <v>54.44</v>
      </c>
      <c r="CU6" s="35">
        <f t="shared" si="10"/>
        <v>60</v>
      </c>
      <c r="CV6" s="35">
        <f t="shared" si="10"/>
        <v>61.03</v>
      </c>
      <c r="CW6" s="34" t="str">
        <f>IF(CW7="","",IF(CW7="-","【-】","【"&amp;SUBSTITUTE(TEXT(CW7,"#,##0.00"),"-","△")&amp;"】"))</f>
        <v>【60.09】</v>
      </c>
      <c r="CX6" s="35">
        <f>IF(CX7="",NA(),CX7)</f>
        <v>74.75</v>
      </c>
      <c r="CY6" s="35">
        <f t="shared" ref="CY6:DG6" si="11">IF(CY7="",NA(),CY7)</f>
        <v>78.14</v>
      </c>
      <c r="CZ6" s="35">
        <f t="shared" si="11"/>
        <v>78.959999999999994</v>
      </c>
      <c r="DA6" s="35">
        <f t="shared" si="11"/>
        <v>80.89</v>
      </c>
      <c r="DB6" s="35">
        <f t="shared" si="11"/>
        <v>82.25</v>
      </c>
      <c r="DC6" s="35">
        <f t="shared" si="11"/>
        <v>84.12</v>
      </c>
      <c r="DD6" s="35">
        <f t="shared" si="11"/>
        <v>84.41</v>
      </c>
      <c r="DE6" s="35">
        <f t="shared" si="11"/>
        <v>84.2</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0.38</v>
      </c>
      <c r="EN6" s="35">
        <f t="shared" si="14"/>
        <v>0.01</v>
      </c>
      <c r="EO6" s="34" t="str">
        <f>IF(EO7="","",IF(EO7="-","【-】","【"&amp;SUBSTITUTE(TEXT(EO7,"#,##0.00"),"-","△")&amp;"】"))</f>
        <v>【0.27】</v>
      </c>
    </row>
    <row r="7" spans="1:145" s="36" customFormat="1" x14ac:dyDescent="0.15">
      <c r="A7" s="28"/>
      <c r="B7" s="37">
        <v>2016</v>
      </c>
      <c r="C7" s="37">
        <v>42145</v>
      </c>
      <c r="D7" s="37">
        <v>47</v>
      </c>
      <c r="E7" s="37">
        <v>17</v>
      </c>
      <c r="F7" s="37">
        <v>1</v>
      </c>
      <c r="G7" s="37">
        <v>0</v>
      </c>
      <c r="H7" s="37" t="s">
        <v>110</v>
      </c>
      <c r="I7" s="37" t="s">
        <v>111</v>
      </c>
      <c r="J7" s="37" t="s">
        <v>112</v>
      </c>
      <c r="K7" s="37" t="s">
        <v>113</v>
      </c>
      <c r="L7" s="37" t="s">
        <v>114</v>
      </c>
      <c r="M7" s="37"/>
      <c r="N7" s="38" t="s">
        <v>115</v>
      </c>
      <c r="O7" s="38" t="s">
        <v>116</v>
      </c>
      <c r="P7" s="38">
        <v>76.86</v>
      </c>
      <c r="Q7" s="38">
        <v>97.81</v>
      </c>
      <c r="R7" s="38">
        <v>3232</v>
      </c>
      <c r="S7" s="38">
        <v>40268</v>
      </c>
      <c r="T7" s="38">
        <v>101.36</v>
      </c>
      <c r="U7" s="38">
        <v>397.28</v>
      </c>
      <c r="V7" s="38">
        <v>30890</v>
      </c>
      <c r="W7" s="38">
        <v>7.46</v>
      </c>
      <c r="X7" s="38">
        <v>4140.75</v>
      </c>
      <c r="Y7" s="38">
        <v>67.400000000000006</v>
      </c>
      <c r="Z7" s="38">
        <v>82.54</v>
      </c>
      <c r="AA7" s="38">
        <v>79.010000000000005</v>
      </c>
      <c r="AB7" s="38">
        <v>77.91</v>
      </c>
      <c r="AC7" s="38">
        <v>89.03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171.77</v>
      </c>
      <c r="BG7" s="38">
        <v>879.84</v>
      </c>
      <c r="BH7" s="38">
        <v>1668.38</v>
      </c>
      <c r="BI7" s="38">
        <v>2024.06</v>
      </c>
      <c r="BJ7" s="38">
        <v>1412.25</v>
      </c>
      <c r="BK7" s="38">
        <v>1273.52</v>
      </c>
      <c r="BL7" s="38">
        <v>1209.95</v>
      </c>
      <c r="BM7" s="38">
        <v>1136.5</v>
      </c>
      <c r="BN7" s="38">
        <v>1031.56</v>
      </c>
      <c r="BO7" s="38">
        <v>1053.93</v>
      </c>
      <c r="BP7" s="38">
        <v>728.3</v>
      </c>
      <c r="BQ7" s="38">
        <v>81.12</v>
      </c>
      <c r="BR7" s="38">
        <v>68.75</v>
      </c>
      <c r="BS7" s="38">
        <v>62.18</v>
      </c>
      <c r="BT7" s="38">
        <v>64.709999999999994</v>
      </c>
      <c r="BU7" s="38">
        <v>83.21</v>
      </c>
      <c r="BV7" s="38">
        <v>67.849999999999994</v>
      </c>
      <c r="BW7" s="38">
        <v>69.48</v>
      </c>
      <c r="BX7" s="38">
        <v>71.650000000000006</v>
      </c>
      <c r="BY7" s="38">
        <v>84.32</v>
      </c>
      <c r="BZ7" s="38">
        <v>85.23</v>
      </c>
      <c r="CA7" s="38">
        <v>100.04</v>
      </c>
      <c r="CB7" s="38">
        <v>215.91</v>
      </c>
      <c r="CC7" s="38">
        <v>255.64</v>
      </c>
      <c r="CD7" s="38">
        <v>293.60000000000002</v>
      </c>
      <c r="CE7" s="38">
        <v>281.83</v>
      </c>
      <c r="CF7" s="38">
        <v>220.91</v>
      </c>
      <c r="CG7" s="38">
        <v>224.94</v>
      </c>
      <c r="CH7" s="38">
        <v>220.67</v>
      </c>
      <c r="CI7" s="38">
        <v>217.82</v>
      </c>
      <c r="CJ7" s="38">
        <v>188.12</v>
      </c>
      <c r="CK7" s="38">
        <v>185.7</v>
      </c>
      <c r="CL7" s="38">
        <v>137.82</v>
      </c>
      <c r="CM7" s="38">
        <v>777.97</v>
      </c>
      <c r="CN7" s="38">
        <v>833.24</v>
      </c>
      <c r="CO7" s="38">
        <v>870.81</v>
      </c>
      <c r="CP7" s="38">
        <v>40.24</v>
      </c>
      <c r="CQ7" s="38">
        <v>41.21</v>
      </c>
      <c r="CR7" s="38">
        <v>55.41</v>
      </c>
      <c r="CS7" s="38">
        <v>55.81</v>
      </c>
      <c r="CT7" s="38">
        <v>54.44</v>
      </c>
      <c r="CU7" s="38">
        <v>60</v>
      </c>
      <c r="CV7" s="38">
        <v>61.03</v>
      </c>
      <c r="CW7" s="38">
        <v>60.09</v>
      </c>
      <c r="CX7" s="38">
        <v>74.75</v>
      </c>
      <c r="CY7" s="38">
        <v>78.14</v>
      </c>
      <c r="CZ7" s="38">
        <v>78.959999999999994</v>
      </c>
      <c r="DA7" s="38">
        <v>80.89</v>
      </c>
      <c r="DB7" s="38">
        <v>82.25</v>
      </c>
      <c r="DC7" s="38">
        <v>84.12</v>
      </c>
      <c r="DD7" s="38">
        <v>84.41</v>
      </c>
      <c r="DE7" s="38">
        <v>84.2</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2018-01-29T05:30:35Z</cp:lastPrinted>
  <dcterms:created xsi:type="dcterms:W3CDTF">2017-12-25T02:02:28Z</dcterms:created>
  <dcterms:modified xsi:type="dcterms:W3CDTF">2018-02-19T00:18:23Z</dcterms:modified>
  <cp:category/>
</cp:coreProperties>
</file>