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H29実施・公営企業決算統計関係\22 経営比較分析表\03 市町村等回答\10 登米市★\03確定\"/>
    </mc:Choice>
  </mc:AlternateContent>
  <workbookProtection workbookPassword="B319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<sst xmlns="http://schemas.openxmlformats.org/spreadsheetml/2006/main" count="251" uniqueCount="126">
  <si>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</si>
  <si>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</si>
  <si>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</si>
  <si>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</si>
  <si>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</si>
  <si>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</si>
  <si>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</si>
  <si>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</si>
  <si>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</si>
  <si>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</si>
  <si>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</si>
  <si>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</si>
  <si>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</si>
  <si>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</si>
  <si>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</si>
  <si>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</si>
  <si>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</si>
  <si>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</si>
  <si>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</si>
  <si>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</si>
  <si>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</si>
  <si>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</si>
  <si>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</si>
  <si>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</si>
  <si>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</si>
  <si>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</si>
  <si>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</si>
  <si>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</si>
  <si>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</si>
  <si>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</si>
  <si>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</si>
  <si>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</si>
  <si>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</si>
  <si>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</si>
  <si>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</si>
  <si>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</si>
  <si>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</si>
  <si>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</si>
  <si>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</si>
  <si>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</si>
  <si>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</si>
  <si>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</si>
  <si>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</si>
  <si>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</si>
  <si>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</si>
  <si>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</si>
  <si>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</si>
  <si>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</si>
  <si>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</si>
  <si>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</si>
  <si>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</si>
  <si>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</si>
  <si>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</si>
  <si>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</si>
  <si>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</si>
  <si>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</si>
  <si>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</si>
  <si>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</si>
  <si>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</si>
  <si>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</si>
  <si>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</si>
  <si>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</si>
  <si>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</si>
  <si>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</si>
  <si>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</si>
  <si>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</si>
  <si>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</si>
  <si>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</si>
  <si>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</si>
  <si>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</si>
  <si>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</si>
  <si>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</si>
  <si>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</si>
  <si>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</si>
  <si>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</si>
  <si>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</si>
  <si>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</si>
  <si>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</si>
  <si>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</si>
  <si>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</si>
  <si>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</si>
  <si>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</si>
  <si>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</si>
  <si>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</si>
  <si>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</si>
  <si>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</si>
  <si>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</si>
  <si>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</si>
  <si>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</si>
  <si>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</si>
  <si>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</si>
  <si>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</si>
  <si>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</si>
  <si>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</si>
  <si>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</si>
  <si>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</si>
  <si>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</si>
  <si>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</si>
  <si>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</si>
  <si>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</si>
  <si>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</si>
  <si>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</si>
  <si>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</si>
  <si>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</si>
  <si>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</si>
  <si>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</si>
  <si>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</si>
  <si>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</si>
  <si>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</si>
  <si>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</si>
  <si>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登米市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</si>
  <si>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</si>
  <si>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</si>
  <si>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</si>
  <si>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</si>
  <si>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</si>
  <si>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</si>
  <si>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</si>
  <si>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</si>
  <si>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</si>
  <si>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</si>
  <si>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</si>
  <si>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・浄化槽事業のため、管渠の改善は該当しません。</t>
    <rPh sb="1" eb="4">
      <t>ジョウカソウ</t>
    </rPh>
    <rPh sb="4" eb="6">
      <t>ジギョウ</t>
    </rPh>
    <rPh sb="10" eb="11">
      <t>クダ</t>
    </rPh>
    <rPh sb="11" eb="12">
      <t>キョ</t>
    </rPh>
    <rPh sb="13" eb="15">
      <t>カイゼン</t>
    </rPh>
    <rPh sb="16" eb="18">
      <t>ガイトウ</t>
    </rPh>
    <phoneticPr fontId="7"/>
  </si>
  <si>
    <t>①収益的収支比率
　・前年度と比べ0.22％改善していますが、単年度収支が100％未満で推移しています。
④企業債残高対事業規模比率
　・前年度と比べ下回っており、類似団体に比較しても比率が下がっています。今後も企業債残高は減少していく計画です。
⑤経費回収率　⑥汚水処理原価
　・維持管理費用等を使用料で賄えていない状況であり、汚水処理原価も類似団体を上回る状況となっています。
⑦施設利用率
　・人口減少や節水器具の普及等により１世帯当りの上水道使用水量は減少傾向にあることから、前年度より0.62％下回っています。
⑧水洗化率
　・個別排水処理施設については、合併前に設置されたものです。設置世帯人口の増減により毎年の水洗化率は異なっていますが、類似団体の平均を上回る状況です。
　総合的な分析において、前年度と同程度で推移していますが、今後は、類似団体の比率まで改善するよう、更なる維持管理費の縮減等に努める必要があると考えます。</t>
    <rPh sb="1" eb="4">
      <t>シュウエキテキ</t>
    </rPh>
    <rPh sb="4" eb="6">
      <t>シュウシ</t>
    </rPh>
    <rPh sb="6" eb="8">
      <t>ヒリツ</t>
    </rPh>
    <rPh sb="11" eb="14">
      <t>ゼンネンド</t>
    </rPh>
    <rPh sb="15" eb="16">
      <t>クラ</t>
    </rPh>
    <rPh sb="22" eb="24">
      <t>カイゼン</t>
    </rPh>
    <rPh sb="31" eb="34">
      <t>タンネンド</t>
    </rPh>
    <rPh sb="34" eb="36">
      <t>シュウシ</t>
    </rPh>
    <rPh sb="41" eb="43">
      <t>ミマン</t>
    </rPh>
    <rPh sb="44" eb="46">
      <t>スイイ</t>
    </rPh>
    <rPh sb="54" eb="56">
      <t>キギョウ</t>
    </rPh>
    <rPh sb="56" eb="57">
      <t>サイ</t>
    </rPh>
    <rPh sb="57" eb="59">
      <t>ザンダカ</t>
    </rPh>
    <rPh sb="59" eb="60">
      <t>タイ</t>
    </rPh>
    <rPh sb="60" eb="62">
      <t>ジギョウ</t>
    </rPh>
    <rPh sb="62" eb="64">
      <t>キボ</t>
    </rPh>
    <rPh sb="64" eb="66">
      <t>ヒリツ</t>
    </rPh>
    <rPh sb="69" eb="72">
      <t>ゼンネンド</t>
    </rPh>
    <rPh sb="73" eb="74">
      <t>クラ</t>
    </rPh>
    <rPh sb="75" eb="77">
      <t>シタマワ</t>
    </rPh>
    <rPh sb="82" eb="84">
      <t>ルイジ</t>
    </rPh>
    <rPh sb="84" eb="86">
      <t>ダンタイ</t>
    </rPh>
    <rPh sb="87" eb="89">
      <t>ヒカク</t>
    </rPh>
    <rPh sb="92" eb="94">
      <t>ヒリツ</t>
    </rPh>
    <rPh sb="95" eb="96">
      <t>サ</t>
    </rPh>
    <rPh sb="103" eb="105">
      <t>コンゴ</t>
    </rPh>
    <rPh sb="106" eb="108">
      <t>キギョウ</t>
    </rPh>
    <rPh sb="108" eb="109">
      <t>サイ</t>
    </rPh>
    <rPh sb="109" eb="111">
      <t>ザンダカ</t>
    </rPh>
    <rPh sb="112" eb="114">
      <t>ゲンショウ</t>
    </rPh>
    <rPh sb="118" eb="120">
      <t>ケイカク</t>
    </rPh>
    <rPh sb="125" eb="127">
      <t>ケイヒ</t>
    </rPh>
    <rPh sb="127" eb="129">
      <t>カイシュウ</t>
    </rPh>
    <rPh sb="129" eb="130">
      <t>リツ</t>
    </rPh>
    <rPh sb="132" eb="134">
      <t>オスイ</t>
    </rPh>
    <rPh sb="134" eb="136">
      <t>ショリ</t>
    </rPh>
    <rPh sb="136" eb="138">
      <t>ゲンカ</t>
    </rPh>
    <rPh sb="141" eb="143">
      <t>イジ</t>
    </rPh>
    <rPh sb="143" eb="145">
      <t>カンリ</t>
    </rPh>
    <rPh sb="145" eb="147">
      <t>ヒヨウ</t>
    </rPh>
    <rPh sb="147" eb="148">
      <t>トウ</t>
    </rPh>
    <rPh sb="149" eb="152">
      <t>シヨウリョウ</t>
    </rPh>
    <rPh sb="153" eb="154">
      <t>マカナ</t>
    </rPh>
    <rPh sb="159" eb="161">
      <t>ジョウキョウ</t>
    </rPh>
    <rPh sb="165" eb="167">
      <t>オスイ</t>
    </rPh>
    <rPh sb="167" eb="169">
      <t>ショリ</t>
    </rPh>
    <rPh sb="169" eb="171">
      <t>ゲンカ</t>
    </rPh>
    <rPh sb="172" eb="174">
      <t>ルイジ</t>
    </rPh>
    <rPh sb="174" eb="176">
      <t>ダンタイ</t>
    </rPh>
    <rPh sb="177" eb="179">
      <t>ウワマワ</t>
    </rPh>
    <rPh sb="180" eb="182">
      <t>ジョウキョウ</t>
    </rPh>
    <rPh sb="192" eb="194">
      <t>シセツ</t>
    </rPh>
    <rPh sb="194" eb="197">
      <t>リヨウリツ</t>
    </rPh>
    <rPh sb="200" eb="202">
      <t>ジンコウ</t>
    </rPh>
    <rPh sb="202" eb="204">
      <t>ゲンショウ</t>
    </rPh>
    <rPh sb="205" eb="207">
      <t>セッスイ</t>
    </rPh>
    <rPh sb="207" eb="209">
      <t>キグ</t>
    </rPh>
    <rPh sb="210" eb="212">
      <t>フキュウ</t>
    </rPh>
    <rPh sb="212" eb="213">
      <t>トウ</t>
    </rPh>
    <rPh sb="217" eb="219">
      <t>セタイ</t>
    </rPh>
    <rPh sb="219" eb="220">
      <t>アタ</t>
    </rPh>
    <rPh sb="222" eb="225">
      <t>ジョウスイドウ</t>
    </rPh>
    <rPh sb="225" eb="227">
      <t>シヨウ</t>
    </rPh>
    <rPh sb="227" eb="229">
      <t>スイリョウ</t>
    </rPh>
    <rPh sb="230" eb="232">
      <t>ゲンショウ</t>
    </rPh>
    <rPh sb="232" eb="234">
      <t>ケイコウ</t>
    </rPh>
    <rPh sb="242" eb="245">
      <t>ゼンネンド</t>
    </rPh>
    <rPh sb="252" eb="254">
      <t>シタマワ</t>
    </rPh>
    <rPh sb="262" eb="264">
      <t>スイセン</t>
    </rPh>
    <rPh sb="264" eb="265">
      <t>カ</t>
    </rPh>
    <rPh sb="265" eb="266">
      <t>リツ</t>
    </rPh>
    <rPh sb="269" eb="271">
      <t>コベツ</t>
    </rPh>
    <rPh sb="271" eb="273">
      <t>ハイスイ</t>
    </rPh>
    <rPh sb="273" eb="275">
      <t>ショリ</t>
    </rPh>
    <rPh sb="275" eb="277">
      <t>シセツ</t>
    </rPh>
    <rPh sb="283" eb="285">
      <t>ガッペイ</t>
    </rPh>
    <rPh sb="285" eb="286">
      <t>マエ</t>
    </rPh>
    <rPh sb="287" eb="289">
      <t>セッチ</t>
    </rPh>
    <rPh sb="297" eb="299">
      <t>セッチ</t>
    </rPh>
    <rPh sb="299" eb="301">
      <t>セタイ</t>
    </rPh>
    <rPh sb="301" eb="303">
      <t>ジンコウ</t>
    </rPh>
    <rPh sb="304" eb="306">
      <t>ゾウゲン</t>
    </rPh>
    <rPh sb="309" eb="311">
      <t>マイトシ</t>
    </rPh>
    <rPh sb="312" eb="314">
      <t>スイセン</t>
    </rPh>
    <rPh sb="314" eb="315">
      <t>カ</t>
    </rPh>
    <rPh sb="315" eb="316">
      <t>リツ</t>
    </rPh>
    <rPh sb="317" eb="318">
      <t>コト</t>
    </rPh>
    <rPh sb="326" eb="328">
      <t>ルイジ</t>
    </rPh>
    <rPh sb="328" eb="330">
      <t>ダンタイ</t>
    </rPh>
    <rPh sb="331" eb="333">
      <t>ヘイキン</t>
    </rPh>
    <rPh sb="334" eb="336">
      <t>ウワマワ</t>
    </rPh>
    <rPh sb="337" eb="339">
      <t>ジョウキョウ</t>
    </rPh>
    <rPh sb="345" eb="348">
      <t>ソウゴウテキ</t>
    </rPh>
    <rPh sb="349" eb="351">
      <t>ブンセキ</t>
    </rPh>
    <rPh sb="356" eb="359">
      <t>ゼンネンド</t>
    </rPh>
    <rPh sb="360" eb="363">
      <t>ドウテイド</t>
    </rPh>
    <rPh sb="364" eb="366">
      <t>スイイ</t>
    </rPh>
    <rPh sb="373" eb="375">
      <t>コンゴ</t>
    </rPh>
    <rPh sb="377" eb="379">
      <t>ルイジ</t>
    </rPh>
    <rPh sb="379" eb="381">
      <t>ダンタイ</t>
    </rPh>
    <rPh sb="382" eb="384">
      <t>ヒリツ</t>
    </rPh>
    <rPh sb="386" eb="388">
      <t>カイゼン</t>
    </rPh>
    <rPh sb="393" eb="394">
      <t>サラ</t>
    </rPh>
    <rPh sb="396" eb="398">
      <t>イジ</t>
    </rPh>
    <rPh sb="398" eb="400">
      <t>カンリ</t>
    </rPh>
    <rPh sb="400" eb="401">
      <t>ヒ</t>
    </rPh>
    <rPh sb="402" eb="404">
      <t>シュクゲン</t>
    </rPh>
    <rPh sb="404" eb="405">
      <t>トウ</t>
    </rPh>
    <rPh sb="406" eb="407">
      <t>ツト</t>
    </rPh>
    <rPh sb="409" eb="411">
      <t>ヒツヨウ</t>
    </rPh>
    <rPh sb="415" eb="416">
      <t>カンガ</t>
    </rPh>
    <phoneticPr fontId="7"/>
  </si>
  <si>
    <t>　登米市の個別排水処理施設整備は、平成10年度より豊里町で着手し、市内全体で124基を管理しています。現在は、特定地域生活排水処理整備で毎年100基程度を整備していますが、上記分析のとおり、浄化槽施設は設置コストは低いものの、管理コストが使用料を上回る状況となっています。今後も維持管理費等の縮減に努めて、持続的な下水道サービスを提供できるよう取り組ん行きます。併せて、現行使用料体系と施設管理費等を分析しながら、適正な時機における使用料の改定に向けても検討して行きます。</t>
    <rPh sb="1" eb="4">
      <t>トメシ</t>
    </rPh>
    <rPh sb="5" eb="7">
      <t>コベツ</t>
    </rPh>
    <rPh sb="7" eb="9">
      <t>ハイスイ</t>
    </rPh>
    <rPh sb="9" eb="11">
      <t>ショリ</t>
    </rPh>
    <rPh sb="11" eb="13">
      <t>シセツ</t>
    </rPh>
    <rPh sb="13" eb="15">
      <t>セイビ</t>
    </rPh>
    <rPh sb="17" eb="19">
      <t>ヘイセイ</t>
    </rPh>
    <rPh sb="21" eb="23">
      <t>ネンド</t>
    </rPh>
    <rPh sb="29" eb="31">
      <t>チャクシュ</t>
    </rPh>
    <rPh sb="33" eb="35">
      <t>シナイ</t>
    </rPh>
    <rPh sb="35" eb="37">
      <t>ゼンタイ</t>
    </rPh>
    <rPh sb="41" eb="42">
      <t>キ</t>
    </rPh>
    <rPh sb="43" eb="45">
      <t>カンリ</t>
    </rPh>
    <rPh sb="51" eb="53">
      <t>ゲンザイ</t>
    </rPh>
    <rPh sb="55" eb="57">
      <t>トクテイ</t>
    </rPh>
    <rPh sb="57" eb="59">
      <t>チイキ</t>
    </rPh>
    <rPh sb="59" eb="61">
      <t>セイカツ</t>
    </rPh>
    <rPh sb="61" eb="63">
      <t>ハイスイ</t>
    </rPh>
    <rPh sb="63" eb="65">
      <t>ショリ</t>
    </rPh>
    <rPh sb="65" eb="67">
      <t>セイビ</t>
    </rPh>
    <rPh sb="68" eb="70">
      <t>マイトシ</t>
    </rPh>
    <rPh sb="73" eb="74">
      <t>キ</t>
    </rPh>
    <rPh sb="74" eb="76">
      <t>テイド</t>
    </rPh>
    <rPh sb="77" eb="79">
      <t>セイビ</t>
    </rPh>
    <rPh sb="86" eb="88">
      <t>ジョウキ</t>
    </rPh>
    <rPh sb="88" eb="90">
      <t>ブンセキ</t>
    </rPh>
    <rPh sb="95" eb="98">
      <t>ジョウカソウ</t>
    </rPh>
    <rPh sb="98" eb="100">
      <t>シセツ</t>
    </rPh>
    <rPh sb="101" eb="103">
      <t>セッチ</t>
    </rPh>
    <rPh sb="107" eb="108">
      <t>ヒク</t>
    </rPh>
    <rPh sb="113" eb="115">
      <t>カンリ</t>
    </rPh>
    <rPh sb="119" eb="122">
      <t>シヨウリョウ</t>
    </rPh>
    <rPh sb="123" eb="125">
      <t>ウワマワ</t>
    </rPh>
    <rPh sb="126" eb="128">
      <t>ジョウキョウ</t>
    </rPh>
    <rPh sb="176" eb="177">
      <t>イ</t>
    </rPh>
    <rPh sb="181" eb="182">
      <t>アワ</t>
    </rPh>
    <rPh sb="185" eb="187">
      <t>ゲンコウ</t>
    </rPh>
    <rPh sb="187" eb="190">
      <t>シヨウリョウ</t>
    </rPh>
    <rPh sb="190" eb="192">
      <t>タイケイ</t>
    </rPh>
    <rPh sb="193" eb="195">
      <t>シセツ</t>
    </rPh>
    <rPh sb="195" eb="197">
      <t>カンリ</t>
    </rPh>
    <rPh sb="197" eb="198">
      <t>ヒ</t>
    </rPh>
    <rPh sb="198" eb="199">
      <t>トウ</t>
    </rPh>
    <rPh sb="200" eb="202">
      <t>ブンセキ</t>
    </rPh>
    <rPh sb="207" eb="209">
      <t>テキセイ</t>
    </rPh>
    <rPh sb="210" eb="212">
      <t>ジキ</t>
    </rPh>
    <rPh sb="227" eb="229">
      <t>ケントウ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</si>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</sst>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8" fillId="0" borderId="2" xfId="1" applyNumberFormat="1" applyFont="1" applyBorder="1" applyAlignment="1" applyProtection="1">
      <alignment horizontal="center" vertical="center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A-4E3F-8DF4-ED462575F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84992"/>
        <c:axId val="7128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A-4E3F-8DF4-ED462575F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84992"/>
        <c:axId val="71287168"/>
      </c:lineChart>
      <c:dateAx>
        <c:axId val="712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287168"/>
        <c:crosses val="autoZero"/>
        <c:auto val="1"/>
        <c:lblOffset val="100"/>
        <c:baseTimeUnit val="years"/>
      </c:dateAx>
      <c:valAx>
        <c:axId val="7128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2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52.02</c:v>
                </c:pt>
                <c:pt idx="1">
                  <c:v>51.76</c:v>
                </c:pt>
                <c:pt idx="2">
                  <c:v>54.38</c:v>
                </c:pt>
                <c:pt idx="3">
                  <c:v>53.42</c:v>
                </c:pt>
                <c:pt idx="4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A-4689-AEE3-FE4C0405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71616"/>
        <c:axId val="7671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48.69</c:v>
                </c:pt>
                <c:pt idx="2">
                  <c:v>52.52</c:v>
                </c:pt>
                <c:pt idx="3">
                  <c:v>54.14</c:v>
                </c:pt>
                <c:pt idx="4">
                  <c:v>132.99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A-4689-AEE3-FE4C0405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71616"/>
        <c:axId val="76714752"/>
      </c:lineChart>
      <c:dateAx>
        <c:axId val="7667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14752"/>
        <c:crosses val="autoZero"/>
        <c:auto val="1"/>
        <c:lblOffset val="100"/>
        <c:baseTimeUnit val="years"/>
      </c:dateAx>
      <c:valAx>
        <c:axId val="7671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67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94.71</c:v>
                </c:pt>
                <c:pt idx="1">
                  <c:v>88.3</c:v>
                </c:pt>
                <c:pt idx="2">
                  <c:v>93.31</c:v>
                </c:pt>
                <c:pt idx="3">
                  <c:v>93.66</c:v>
                </c:pt>
                <c:pt idx="4">
                  <c:v>94.72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8-4E88-B84D-E0DD7F825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4960"/>
        <c:axId val="767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72.31</c:v>
                </c:pt>
                <c:pt idx="1">
                  <c:v>87.42</c:v>
                </c:pt>
                <c:pt idx="2">
                  <c:v>84.94</c:v>
                </c:pt>
                <c:pt idx="3">
                  <c:v>84.69</c:v>
                </c:pt>
                <c:pt idx="4">
                  <c:v>82.94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8-4E88-B84D-E0DD7F825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44960"/>
        <c:axId val="76763520"/>
      </c:lineChart>
      <c:dateAx>
        <c:axId val="7674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63520"/>
        <c:crosses val="autoZero"/>
        <c:auto val="1"/>
        <c:lblOffset val="100"/>
        <c:baseTimeUnit val="years"/>
      </c:dateAx>
      <c:valAx>
        <c:axId val="767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4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91.37</c:v>
                </c:pt>
                <c:pt idx="1">
                  <c:v>90.8</c:v>
                </c:pt>
                <c:pt idx="2">
                  <c:v>92.18</c:v>
                </c:pt>
                <c:pt idx="3">
                  <c:v>91.44</c:v>
                </c:pt>
                <c:pt idx="4">
                  <c:v>91.66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F-4F64-87EA-9F20B25B5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40640"/>
        <c:axId val="7505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F-4F64-87EA-9F20B25B5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40640"/>
        <c:axId val="75051008"/>
      </c:lineChart>
      <c:dateAx>
        <c:axId val="7504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051008"/>
        <c:crosses val="autoZero"/>
        <c:auto val="1"/>
        <c:lblOffset val="100"/>
        <c:baseTimeUnit val="years"/>
      </c:dateAx>
      <c:valAx>
        <c:axId val="7505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4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A-459B-87FE-8513BCF35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22176"/>
        <c:axId val="7512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A-459B-87FE-8513BCF35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22176"/>
        <c:axId val="75124096"/>
      </c:lineChart>
      <c:dateAx>
        <c:axId val="7512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24096"/>
        <c:crosses val="autoZero"/>
        <c:auto val="1"/>
        <c:lblOffset val="100"/>
        <c:baseTimeUnit val="years"/>
      </c:dateAx>
      <c:valAx>
        <c:axId val="7512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2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F-40D4-B933-075848D1F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70944"/>
        <c:axId val="7517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F-40D4-B933-075848D1F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70944"/>
        <c:axId val="75172864"/>
      </c:lineChart>
      <c:dateAx>
        <c:axId val="7517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72864"/>
        <c:crosses val="autoZero"/>
        <c:auto val="1"/>
        <c:lblOffset val="100"/>
        <c:baseTimeUnit val="years"/>
      </c:dateAx>
      <c:valAx>
        <c:axId val="7517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7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6-43C0-A083-51CA482A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04736"/>
        <c:axId val="7560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6-43C0-A083-51CA482A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04736"/>
        <c:axId val="75606656"/>
      </c:lineChart>
      <c:dateAx>
        <c:axId val="7560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606656"/>
        <c:crosses val="autoZero"/>
        <c:auto val="1"/>
        <c:lblOffset val="100"/>
        <c:baseTimeUnit val="years"/>
      </c:dateAx>
      <c:valAx>
        <c:axId val="7560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60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0-49A8-B23B-165B93D3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77088"/>
        <c:axId val="7597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0-49A8-B23B-165B93D3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77088"/>
        <c:axId val="75979008"/>
      </c:lineChart>
      <c:dateAx>
        <c:axId val="7597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979008"/>
        <c:crosses val="autoZero"/>
        <c:auto val="1"/>
        <c:lblOffset val="100"/>
        <c:baseTimeUnit val="years"/>
      </c:dateAx>
      <c:valAx>
        <c:axId val="7597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97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665.25</c:v>
                </c:pt>
                <c:pt idx="1">
                  <c:v>830.19</c:v>
                </c:pt>
                <c:pt idx="2">
                  <c:v>337.95</c:v>
                </c:pt>
                <c:pt idx="3">
                  <c:v>331.87</c:v>
                </c:pt>
                <c:pt idx="4">
                  <c:v>167.19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5-46BE-8BEC-5DA004304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87296"/>
        <c:axId val="7608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862.78</c:v>
                </c:pt>
                <c:pt idx="1">
                  <c:v>799.41</c:v>
                </c:pt>
                <c:pt idx="2">
                  <c:v>701.33</c:v>
                </c:pt>
                <c:pt idx="3">
                  <c:v>663.76</c:v>
                </c:pt>
                <c:pt idx="4">
                  <c:v>566.35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5-46BE-8BEC-5DA004304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87296"/>
        <c:axId val="76089216"/>
      </c:lineChart>
      <c:dateAx>
        <c:axId val="7608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089216"/>
        <c:crosses val="autoZero"/>
        <c:auto val="1"/>
        <c:lblOffset val="100"/>
        <c:baseTimeUnit val="years"/>
      </c:dateAx>
      <c:valAx>
        <c:axId val="7608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8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57.47</c:v>
                </c:pt>
                <c:pt idx="1">
                  <c:v>60.26</c:v>
                </c:pt>
                <c:pt idx="2">
                  <c:v>46.1</c:v>
                </c:pt>
                <c:pt idx="3">
                  <c:v>50.89</c:v>
                </c:pt>
                <c:pt idx="4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3-453B-88D7-A1468396A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44000"/>
        <c:axId val="7661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54.55</c:v>
                </c:pt>
                <c:pt idx="1">
                  <c:v>51.57</c:v>
                </c:pt>
                <c:pt idx="2">
                  <c:v>53.48</c:v>
                </c:pt>
                <c:pt idx="3">
                  <c:v>53.76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3-453B-88D7-A1468396A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44000"/>
        <c:axId val="76617216"/>
      </c:lineChart>
      <c:dateAx>
        <c:axId val="7614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617216"/>
        <c:crosses val="autoZero"/>
        <c:auto val="1"/>
        <c:lblOffset val="100"/>
        <c:baseTimeUnit val="years"/>
      </c:dateAx>
      <c:valAx>
        <c:axId val="7661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4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278.62</c:v>
                </c:pt>
                <c:pt idx="1">
                  <c:v>265.95</c:v>
                </c:pt>
                <c:pt idx="2">
                  <c:v>354.75</c:v>
                </c:pt>
                <c:pt idx="3">
                  <c:v>321.97000000000003</c:v>
                </c:pt>
                <c:pt idx="4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F-4FEA-ABA7-A3C16C03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35136"/>
        <c:axId val="7664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275.64999999999998</c:v>
                </c:pt>
                <c:pt idx="1">
                  <c:v>282.5</c:v>
                </c:pt>
                <c:pt idx="2">
                  <c:v>277.29000000000002</c:v>
                </c:pt>
                <c:pt idx="3">
                  <c:v>275.25</c:v>
                </c:pt>
                <c:pt idx="4">
                  <c:v>291.01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F-4FEA-ABA7-A3C16C03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35136"/>
        <c:axId val="76645504"/>
      </c:lineChart>
      <c:dateAx>
        <c:axId val="7663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645504"/>
        <c:crosses val="autoZero"/>
        <c:auto val="1"/>
        <c:lblOffset val="100"/>
        <c:baseTimeUnit val="years"/>
      </c:dateAx>
      <c:valAx>
        <c:axId val="7664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63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宮城県　登米市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83" t="s">
        <v>125</v>
      </c>
      <c r="AE8" s="83"/>
      <c r="AF8" s="83"/>
      <c r="AG8" s="83"/>
      <c r="AH8" s="83"/>
      <c r="AI8" s="83"/>
      <c r="AJ8" s="83"/>
      <c r="AK8" s="4"/>
      <c r="AL8" s="49">
        <f>データ!S6</f>
        <v>82026</v>
      </c>
      <c r="AM8" s="49"/>
      <c r="AN8" s="49"/>
      <c r="AO8" s="49"/>
      <c r="AP8" s="49"/>
      <c r="AQ8" s="49"/>
      <c r="AR8" s="49"/>
      <c r="AS8" s="49"/>
      <c r="AT8" s="45">
        <f>データ!T6</f>
        <v>536.12</v>
      </c>
      <c r="AU8" s="45"/>
      <c r="AV8" s="45"/>
      <c r="AW8" s="45"/>
      <c r="AX8" s="45"/>
      <c r="AY8" s="45"/>
      <c r="AZ8" s="45"/>
      <c r="BA8" s="45"/>
      <c r="BB8" s="45">
        <f>データ!U6</f>
        <v>153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0" t="s">
        <v>20</v>
      </c>
      <c r="BM9" s="5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9">
        <f>データ!R6</f>
        <v>3083</v>
      </c>
      <c r="AE10" s="49"/>
      <c r="AF10" s="49"/>
      <c r="AG10" s="49"/>
      <c r="AH10" s="49"/>
      <c r="AI10" s="49"/>
      <c r="AJ10" s="49"/>
      <c r="AK10" s="2"/>
      <c r="AL10" s="49">
        <f>データ!V6</f>
        <v>492</v>
      </c>
      <c r="AM10" s="49"/>
      <c r="AN10" s="49"/>
      <c r="AO10" s="49"/>
      <c r="AP10" s="49"/>
      <c r="AQ10" s="49"/>
      <c r="AR10" s="49"/>
      <c r="AS10" s="49"/>
      <c r="AT10" s="45">
        <f>データ!W6</f>
        <v>0.33</v>
      </c>
      <c r="AU10" s="45"/>
      <c r="AV10" s="45"/>
      <c r="AW10" s="45"/>
      <c r="AX10" s="45"/>
      <c r="AY10" s="45"/>
      <c r="AZ10" s="45"/>
      <c r="BA10" s="45"/>
      <c r="BB10" s="45">
        <f>データ!X6</f>
        <v>1490.91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7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20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20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20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9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7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2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20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20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9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7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20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20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20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9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7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2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20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20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9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7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20"/>
      <c r="V79" s="20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20"/>
      <c r="AP79" s="20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8"/>
      <c r="BJ79" s="19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7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20"/>
      <c r="V80" s="20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20"/>
      <c r="AP80" s="20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8"/>
      <c r="BJ80" s="19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42129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宮城県　登米市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0.6</v>
      </c>
      <c r="Q6" s="34">
        <f t="shared" si="3"/>
        <v>100</v>
      </c>
      <c r="R6" s="34">
        <f t="shared" si="3"/>
        <v>3083</v>
      </c>
      <c r="S6" s="34">
        <f t="shared" si="3"/>
        <v>82026</v>
      </c>
      <c r="T6" s="34">
        <f t="shared" si="3"/>
        <v>536.12</v>
      </c>
      <c r="U6" s="34">
        <f t="shared" si="3"/>
        <v>153</v>
      </c>
      <c r="V6" s="34">
        <f t="shared" si="3"/>
        <v>492</v>
      </c>
      <c r="W6" s="34">
        <f t="shared" si="3"/>
        <v>0.33</v>
      </c>
      <c r="X6" s="34">
        <f t="shared" si="3"/>
        <v>1490.91</v>
      </c>
      <c r="Y6" s="35">
        <f>IF(Y7="",NA(),Y7)</f>
        <v>91.37</v>
      </c>
      <c r="Z6" s="35">
        <f t="shared" ref="Z6:AH6" si="4">IF(Z7="",NA(),Z7)</f>
        <v>90.8</v>
      </c>
      <c r="AA6" s="35">
        <f t="shared" si="4"/>
        <v>92.18</v>
      </c>
      <c r="AB6" s="35">
        <f t="shared" si="4"/>
        <v>91.44</v>
      </c>
      <c r="AC6" s="35">
        <f t="shared" si="4"/>
        <v>91.66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665.25</v>
      </c>
      <c r="BG6" s="35">
        <f t="shared" ref="BG6:BO6" si="7">IF(BG7="",NA(),BG7)</f>
        <v>830.19</v>
      </c>
      <c r="BH6" s="35">
        <f t="shared" si="7"/>
        <v>337.95</v>
      </c>
      <c r="BI6" s="35">
        <f t="shared" si="7"/>
        <v>331.87</v>
      </c>
      <c r="BJ6" s="35">
        <f t="shared" si="7"/>
        <v>167.19</v>
      </c>
      <c r="BK6" s="35">
        <f t="shared" si="7"/>
        <v>862.78</v>
      </c>
      <c r="BL6" s="35">
        <f t="shared" si="7"/>
        <v>799.41</v>
      </c>
      <c r="BM6" s="35">
        <f t="shared" si="7"/>
        <v>701.33</v>
      </c>
      <c r="BN6" s="35">
        <f t="shared" si="7"/>
        <v>663.76</v>
      </c>
      <c r="BO6" s="35">
        <f t="shared" si="7"/>
        <v>566.35</v>
      </c>
      <c r="BP6" s="34" t="str">
        <f>IF(BP7="","",IF(BP7="-","【-】","【"&amp;SUBSTITUTE(TEXT(BP7,"#,##0.00"),"-","△")&amp;"】"))</f>
        <v>【559.52】</v>
      </c>
      <c r="BQ6" s="35">
        <f>IF(BQ7="",NA(),BQ7)</f>
        <v>57.47</v>
      </c>
      <c r="BR6" s="35">
        <f t="shared" ref="BR6:BZ6" si="8">IF(BR7="",NA(),BR7)</f>
        <v>60.26</v>
      </c>
      <c r="BS6" s="35">
        <f t="shared" si="8"/>
        <v>46.1</v>
      </c>
      <c r="BT6" s="35">
        <f t="shared" si="8"/>
        <v>50.89</v>
      </c>
      <c r="BU6" s="35">
        <f t="shared" si="8"/>
        <v>46.83</v>
      </c>
      <c r="BV6" s="35">
        <f t="shared" si="8"/>
        <v>54.55</v>
      </c>
      <c r="BW6" s="35">
        <f t="shared" si="8"/>
        <v>51.57</v>
      </c>
      <c r="BX6" s="35">
        <f t="shared" si="8"/>
        <v>53.48</v>
      </c>
      <c r="BY6" s="35">
        <f t="shared" si="8"/>
        <v>53.76</v>
      </c>
      <c r="BZ6" s="35">
        <f t="shared" si="8"/>
        <v>52.27</v>
      </c>
      <c r="CA6" s="34" t="str">
        <f>IF(CA7="","",IF(CA7="-","【-】","【"&amp;SUBSTITUTE(TEXT(CA7,"#,##0.00"),"-","△")&amp;"】"))</f>
        <v>【52.20】</v>
      </c>
      <c r="CB6" s="35">
        <f>IF(CB7="",NA(),CB7)</f>
        <v>278.62</v>
      </c>
      <c r="CC6" s="35">
        <f t="shared" ref="CC6:CK6" si="9">IF(CC7="",NA(),CC7)</f>
        <v>265.95</v>
      </c>
      <c r="CD6" s="35">
        <f t="shared" si="9"/>
        <v>354.75</v>
      </c>
      <c r="CE6" s="35">
        <f t="shared" si="9"/>
        <v>321.97000000000003</v>
      </c>
      <c r="CF6" s="35">
        <f t="shared" si="9"/>
        <v>351</v>
      </c>
      <c r="CG6" s="35">
        <f t="shared" si="9"/>
        <v>275.64999999999998</v>
      </c>
      <c r="CH6" s="35">
        <f t="shared" si="9"/>
        <v>282.5</v>
      </c>
      <c r="CI6" s="35">
        <f t="shared" si="9"/>
        <v>277.29000000000002</v>
      </c>
      <c r="CJ6" s="35">
        <f t="shared" si="9"/>
        <v>275.25</v>
      </c>
      <c r="CK6" s="35">
        <f t="shared" si="9"/>
        <v>291.01</v>
      </c>
      <c r="CL6" s="34" t="str">
        <f>IF(CL7="","",IF(CL7="-","【-】","【"&amp;SUBSTITUTE(TEXT(CL7,"#,##0.00"),"-","△")&amp;"】"))</f>
        <v>【295.20】</v>
      </c>
      <c r="CM6" s="35">
        <f>IF(CM7="",NA(),CM7)</f>
        <v>52.02</v>
      </c>
      <c r="CN6" s="35">
        <f t="shared" ref="CN6:CV6" si="10">IF(CN7="",NA(),CN7)</f>
        <v>51.76</v>
      </c>
      <c r="CO6" s="35">
        <f t="shared" si="10"/>
        <v>54.38</v>
      </c>
      <c r="CP6" s="35">
        <f t="shared" si="10"/>
        <v>53.42</v>
      </c>
      <c r="CQ6" s="35">
        <f t="shared" si="10"/>
        <v>52.8</v>
      </c>
      <c r="CR6" s="35">
        <f t="shared" si="10"/>
        <v>58.58</v>
      </c>
      <c r="CS6" s="35">
        <f t="shared" si="10"/>
        <v>48.69</v>
      </c>
      <c r="CT6" s="35">
        <f t="shared" si="10"/>
        <v>52.52</v>
      </c>
      <c r="CU6" s="35">
        <f t="shared" si="10"/>
        <v>54.14</v>
      </c>
      <c r="CV6" s="35">
        <f t="shared" si="10"/>
        <v>132.99</v>
      </c>
      <c r="CW6" s="34" t="str">
        <f>IF(CW7="","",IF(CW7="-","【-】","【"&amp;SUBSTITUTE(TEXT(CW7,"#,##0.00"),"-","△")&amp;"】"))</f>
        <v>【122.90】</v>
      </c>
      <c r="CX6" s="35">
        <f>IF(CX7="",NA(),CX7)</f>
        <v>94.71</v>
      </c>
      <c r="CY6" s="35">
        <f t="shared" ref="CY6:DG6" si="11">IF(CY7="",NA(),CY7)</f>
        <v>88.3</v>
      </c>
      <c r="CZ6" s="35">
        <f t="shared" si="11"/>
        <v>93.31</v>
      </c>
      <c r="DA6" s="35">
        <f t="shared" si="11"/>
        <v>93.66</v>
      </c>
      <c r="DB6" s="35">
        <f t="shared" si="11"/>
        <v>94.72</v>
      </c>
      <c r="DC6" s="35">
        <f t="shared" si="11"/>
        <v>72.31</v>
      </c>
      <c r="DD6" s="35">
        <f t="shared" si="11"/>
        <v>87.42</v>
      </c>
      <c r="DE6" s="35">
        <f t="shared" si="11"/>
        <v>84.94</v>
      </c>
      <c r="DF6" s="35">
        <f t="shared" si="11"/>
        <v>84.69</v>
      </c>
      <c r="DG6" s="35">
        <f t="shared" si="11"/>
        <v>82.94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42129</v>
      </c>
      <c r="D7" s="37">
        <v>47</v>
      </c>
      <c r="E7" s="37">
        <v>18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0.6</v>
      </c>
      <c r="Q7" s="38">
        <v>100</v>
      </c>
      <c r="R7" s="38">
        <v>3083</v>
      </c>
      <c r="S7" s="38">
        <v>82026</v>
      </c>
      <c r="T7" s="38">
        <v>536.12</v>
      </c>
      <c r="U7" s="38">
        <v>153</v>
      </c>
      <c r="V7" s="38">
        <v>492</v>
      </c>
      <c r="W7" s="38">
        <v>0.33</v>
      </c>
      <c r="X7" s="38">
        <v>1490.91</v>
      </c>
      <c r="Y7" s="38">
        <v>91.37</v>
      </c>
      <c r="Z7" s="38">
        <v>90.8</v>
      </c>
      <c r="AA7" s="38">
        <v>92.18</v>
      </c>
      <c r="AB7" s="38">
        <v>91.44</v>
      </c>
      <c r="AC7" s="38">
        <v>91.66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665.25</v>
      </c>
      <c r="BG7" s="38">
        <v>830.19</v>
      </c>
      <c r="BH7" s="38">
        <v>337.95</v>
      </c>
      <c r="BI7" s="38">
        <v>331.87</v>
      </c>
      <c r="BJ7" s="38">
        <v>167.19</v>
      </c>
      <c r="BK7" s="38">
        <v>862.78</v>
      </c>
      <c r="BL7" s="38">
        <v>799.41</v>
      </c>
      <c r="BM7" s="38">
        <v>701.33</v>
      </c>
      <c r="BN7" s="38">
        <v>663.76</v>
      </c>
      <c r="BO7" s="38">
        <v>566.35</v>
      </c>
      <c r="BP7" s="38">
        <v>559.52</v>
      </c>
      <c r="BQ7" s="38">
        <v>57.47</v>
      </c>
      <c r="BR7" s="38">
        <v>60.26</v>
      </c>
      <c r="BS7" s="38">
        <v>46.1</v>
      </c>
      <c r="BT7" s="38">
        <v>50.89</v>
      </c>
      <c r="BU7" s="38">
        <v>46.83</v>
      </c>
      <c r="BV7" s="38">
        <v>54.55</v>
      </c>
      <c r="BW7" s="38">
        <v>51.57</v>
      </c>
      <c r="BX7" s="38">
        <v>53.48</v>
      </c>
      <c r="BY7" s="38">
        <v>53.76</v>
      </c>
      <c r="BZ7" s="38">
        <v>52.27</v>
      </c>
      <c r="CA7" s="38">
        <v>52.2</v>
      </c>
      <c r="CB7" s="38">
        <v>278.62</v>
      </c>
      <c r="CC7" s="38">
        <v>265.95</v>
      </c>
      <c r="CD7" s="38">
        <v>354.75</v>
      </c>
      <c r="CE7" s="38">
        <v>321.97000000000003</v>
      </c>
      <c r="CF7" s="38">
        <v>351</v>
      </c>
      <c r="CG7" s="38">
        <v>275.64999999999998</v>
      </c>
      <c r="CH7" s="38">
        <v>282.5</v>
      </c>
      <c r="CI7" s="38">
        <v>277.29000000000002</v>
      </c>
      <c r="CJ7" s="38">
        <v>275.25</v>
      </c>
      <c r="CK7" s="38">
        <v>291.01</v>
      </c>
      <c r="CL7" s="38">
        <v>295.2</v>
      </c>
      <c r="CM7" s="38">
        <v>52.02</v>
      </c>
      <c r="CN7" s="38">
        <v>51.76</v>
      </c>
      <c r="CO7" s="38">
        <v>54.38</v>
      </c>
      <c r="CP7" s="38">
        <v>53.42</v>
      </c>
      <c r="CQ7" s="38">
        <v>52.8</v>
      </c>
      <c r="CR7" s="38">
        <v>58.58</v>
      </c>
      <c r="CS7" s="38">
        <v>48.69</v>
      </c>
      <c r="CT7" s="38">
        <v>52.52</v>
      </c>
      <c r="CU7" s="38">
        <v>54.14</v>
      </c>
      <c r="CV7" s="38">
        <v>132.99</v>
      </c>
      <c r="CW7" s="38">
        <v>122.9</v>
      </c>
      <c r="CX7" s="38">
        <v>94.71</v>
      </c>
      <c r="CY7" s="38">
        <v>88.3</v>
      </c>
      <c r="CZ7" s="38">
        <v>93.31</v>
      </c>
      <c r="DA7" s="38">
        <v>93.66</v>
      </c>
      <c r="DB7" s="38">
        <v>94.72</v>
      </c>
      <c r="DC7" s="38">
        <v>72.31</v>
      </c>
      <c r="DD7" s="38">
        <v>87.42</v>
      </c>
      <c r="DE7" s="38">
        <v>84.94</v>
      </c>
      <c r="DF7" s="38">
        <v>84.69</v>
      </c>
      <c r="DG7" s="38">
        <v>82.94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2018-02-08T04:03:18Z</cp:lastPrinted>
  <dcterms:created xsi:type="dcterms:W3CDTF">2017-12-25T02:43:03Z</dcterms:created>
  <dcterms:modified xsi:type="dcterms:W3CDTF">2018-02-16T05:04:49Z</dcterms:modified>
  <cp:category/>
</cp:coreProperties>
</file>