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0 登米市★\03確定\"/>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<sst xmlns="http://schemas.openxmlformats.org/spreadsheetml/2006/main" count="240" uniqueCount="125">
  <si>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</si>
  <si>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</si>
  <si>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</si>
  <si>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</si>
  <si>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</si>
  <si>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</si>
  <si>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</si>
  <si>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</si>
  <si>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</si>
  <si>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</si>
  <si>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</si>
  <si>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</si>
  <si>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</si>
  <si>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</si>
  <si>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</si>
  <si>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</si>
  <si>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</si>
  <si>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</si>
  <si>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</si>
  <si>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</si>
  <si>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</si>
  <si>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</si>
  <si>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</si>
  <si>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</si>
  <si>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</si>
  <si>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</si>
  <si>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</si>
  <si>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</si>
  <si>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</si>
  <si>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</si>
  <si>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</si>
  <si>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</si>
  <si>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</si>
  <si>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</si>
  <si>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</si>
  <si>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</si>
  <si>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</si>
  <si>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</si>
  <si>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</si>
  <si>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</si>
  <si>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</si>
  <si>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</si>
  <si>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</si>
  <si>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</si>
  <si>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</si>
  <si>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</si>
  <si>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</si>
  <si>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</si>
  <si>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</si>
  <si>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</si>
  <si>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</si>
  <si>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</si>
  <si>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</si>
  <si>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</si>
  <si>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</si>
  <si>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</si>
  <si>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</si>
  <si>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</si>
  <si>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</si>
  <si>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</si>
  <si>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</si>
  <si>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</si>
  <si>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</si>
  <si>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</si>
  <si>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</si>
  <si>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</si>
  <si>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</si>
  <si>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</si>
  <si>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</si>
  <si>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</si>
  <si>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</si>
  <si>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</si>
  <si>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</si>
  <si>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</si>
  <si>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</si>
  <si>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</si>
  <si>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</si>
  <si>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</si>
  <si>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</si>
  <si>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</si>
  <si>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</si>
  <si>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</si>
  <si>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</si>
  <si>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</si>
  <si>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</si>
  <si>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</si>
  <si>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</si>
  <si>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</si>
  <si>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</si>
  <si>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</si>
  <si>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</si>
  <si>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</si>
  <si>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</si>
  <si>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</si>
  <si>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</si>
  <si>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</si>
  <si>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</si>
  <si>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</si>
  <si>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</si>
  <si>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</si>
  <si>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</si>
  <si>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</si>
  <si>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</si>
  <si>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</si>
  <si>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</si>
  <si>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</si>
  <si>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</si>
  <si>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</si>
  <si>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</si>
  <si>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</si>
  <si>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</si>
  <si>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</si>
  <si>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</si>
  <si>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</si>
  <si>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</si>
  <si>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</si>
  <si>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</si>
  <si>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</si>
  <si>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</si>
  <si>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</si>
  <si>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</si>
  <si>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・登米市の公共下水道整備は、昭和63年度から整備に着手し、既に30年を経過している管渠もありますが、現時点では耐用年数に達していないため、管渠の更新は実施していません。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する予定です。</t>
    <rPh sb="1" eb="4">
      <t>トメシ</t>
    </rPh>
    <rPh sb="5" eb="7">
      <t>コウキョウ</t>
    </rPh>
    <rPh sb="7" eb="10">
      <t>ゲスイドウ</t>
    </rPh>
    <rPh sb="10" eb="12">
      <t>セイビ</t>
    </rPh>
    <rPh sb="14" eb="16">
      <t>ショウワ</t>
    </rPh>
    <rPh sb="18" eb="20">
      <t>ネンド</t>
    </rPh>
    <rPh sb="22" eb="24">
      <t>セイビ</t>
    </rPh>
    <rPh sb="25" eb="27">
      <t>チャクシュ</t>
    </rPh>
    <rPh sb="29" eb="30">
      <t>スデ</t>
    </rPh>
    <rPh sb="33" eb="34">
      <t>ネン</t>
    </rPh>
    <rPh sb="35" eb="37">
      <t>ケイカ</t>
    </rPh>
    <rPh sb="41" eb="42">
      <t>クダ</t>
    </rPh>
    <rPh sb="42" eb="43">
      <t>キョ</t>
    </rPh>
    <rPh sb="50" eb="53">
      <t>ゲンジテン</t>
    </rPh>
    <rPh sb="55" eb="59">
      <t>タイヨウネンスウ</t>
    </rPh>
    <rPh sb="60" eb="61">
      <t>タッ</t>
    </rPh>
    <rPh sb="69" eb="70">
      <t>クダ</t>
    </rPh>
    <rPh sb="70" eb="71">
      <t>キョ</t>
    </rPh>
    <rPh sb="72" eb="74">
      <t>コウシン</t>
    </rPh>
    <rPh sb="75" eb="77">
      <t>ジッシ</t>
    </rPh>
    <rPh sb="93" eb="95">
      <t>コンゴ</t>
    </rPh>
    <rPh sb="150" eb="151">
      <t>イ</t>
    </rPh>
    <rPh sb="155" eb="157">
      <t>ヘイセイ</t>
    </rPh>
    <rPh sb="159" eb="160">
      <t>ネン</t>
    </rPh>
    <rPh sb="160" eb="161">
      <t>ド</t>
    </rPh>
    <rPh sb="174" eb="176">
      <t>ケイカク</t>
    </rPh>
    <rPh sb="177" eb="179">
      <t>サクテイ</t>
    </rPh>
    <rPh sb="181" eb="183">
      <t>ヨテイ</t>
    </rPh>
    <phoneticPr fontId="7"/>
  </si>
  <si>
    <t>　登米市の公共下水道整備は、計画を見直し、平成35年度の整備完了を目指して、コスト縮減を図りながら計画的に整備を進めて行くこととしました。
　管理面では、持続的な下水道サービスの提供を行うため、平成32年度から地方公営企業法の適用に向けた移行業務を進めるとともに、平成31年度までにストックマネジメント計画を策定する予定です。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コウキョウ</t>
    </rPh>
    <rPh sb="7" eb="10">
      <t>ゲスイドウ</t>
    </rPh>
    <rPh sb="10" eb="12">
      <t>セイビ</t>
    </rPh>
    <rPh sb="14" eb="16">
      <t>ケイカク</t>
    </rPh>
    <rPh sb="17" eb="19">
      <t>ミナオ</t>
    </rPh>
    <rPh sb="25" eb="27">
      <t>ネンド</t>
    </rPh>
    <rPh sb="28" eb="30">
      <t>セイビ</t>
    </rPh>
    <rPh sb="30" eb="32">
      <t>カンリョウ</t>
    </rPh>
    <rPh sb="33" eb="35">
      <t>メザ</t>
    </rPh>
    <rPh sb="41" eb="43">
      <t>シュクゲン</t>
    </rPh>
    <rPh sb="44" eb="45">
      <t>ハカ</t>
    </rPh>
    <rPh sb="49" eb="52">
      <t>ケイカクテキ</t>
    </rPh>
    <rPh sb="53" eb="55">
      <t>セイビ</t>
    </rPh>
    <rPh sb="56" eb="57">
      <t>スス</t>
    </rPh>
    <rPh sb="59" eb="60">
      <t>イ</t>
    </rPh>
    <rPh sb="71" eb="73">
      <t>カンリ</t>
    </rPh>
    <rPh sb="73" eb="74">
      <t>メン</t>
    </rPh>
    <rPh sb="97" eb="99">
      <t>ヘイセイ</t>
    </rPh>
    <rPh sb="101" eb="103">
      <t>ネンド</t>
    </rPh>
    <rPh sb="105" eb="107">
      <t>チホウ</t>
    </rPh>
    <rPh sb="107" eb="109">
      <t>コウエイ</t>
    </rPh>
    <rPh sb="109" eb="111">
      <t>キギョウ</t>
    </rPh>
    <rPh sb="111" eb="112">
      <t>ホウ</t>
    </rPh>
    <rPh sb="113" eb="115">
      <t>テキヨウ</t>
    </rPh>
    <rPh sb="116" eb="117">
      <t>ム</t>
    </rPh>
    <rPh sb="119" eb="121">
      <t>イコウ</t>
    </rPh>
    <rPh sb="121" eb="123">
      <t>ギョウム</t>
    </rPh>
    <rPh sb="124" eb="125">
      <t>スス</t>
    </rPh>
    <rPh sb="158" eb="160">
      <t>ヨテイ</t>
    </rPh>
    <rPh sb="168" eb="170">
      <t>ケンゼン</t>
    </rPh>
    <rPh sb="171" eb="174">
      <t>ゲスイドウ</t>
    </rPh>
    <rPh sb="174" eb="176">
      <t>ジギョウ</t>
    </rPh>
    <rPh sb="177" eb="179">
      <t>ケイエイ</t>
    </rPh>
    <rPh sb="180" eb="181">
      <t>ム</t>
    </rPh>
    <rPh sb="183" eb="185">
      <t>スイセン</t>
    </rPh>
    <rPh sb="185" eb="186">
      <t>カ</t>
    </rPh>
    <rPh sb="186" eb="187">
      <t>リツ</t>
    </rPh>
    <rPh sb="188" eb="190">
      <t>コウジョウ</t>
    </rPh>
    <rPh sb="198" eb="200">
      <t>ジッシ</t>
    </rPh>
    <rPh sb="204" eb="206">
      <t>スイセン</t>
    </rPh>
    <rPh sb="206" eb="207">
      <t>カ</t>
    </rPh>
    <rPh sb="208" eb="210">
      <t>ユウシ</t>
    </rPh>
    <rPh sb="214" eb="216">
      <t>セイド</t>
    </rPh>
    <rPh sb="217" eb="219">
      <t>ハイスイ</t>
    </rPh>
    <rPh sb="219" eb="221">
      <t>セツビ</t>
    </rPh>
    <rPh sb="221" eb="223">
      <t>コウジ</t>
    </rPh>
    <rPh sb="223" eb="226">
      <t>ホジョキン</t>
    </rPh>
    <rPh sb="226" eb="228">
      <t>セイド</t>
    </rPh>
    <rPh sb="229" eb="231">
      <t>ケイゾク</t>
    </rPh>
    <rPh sb="233" eb="235">
      <t>シミン</t>
    </rPh>
    <rPh sb="236" eb="238">
      <t>フタン</t>
    </rPh>
    <rPh sb="238" eb="240">
      <t>ケイゲン</t>
    </rPh>
    <rPh sb="241" eb="242">
      <t>ハカ</t>
    </rPh>
    <rPh sb="246" eb="248">
      <t>スイセン</t>
    </rPh>
    <rPh sb="248" eb="249">
      <t>カ</t>
    </rPh>
    <rPh sb="249" eb="250">
      <t>リツ</t>
    </rPh>
    <rPh sb="251" eb="253">
      <t>コウジョウ</t>
    </rPh>
    <rPh sb="254" eb="255">
      <t>ツト</t>
    </rPh>
    <rPh sb="257" eb="258">
      <t>イ</t>
    </rPh>
    <rPh sb="262" eb="263">
      <t>アワ</t>
    </rPh>
    <rPh sb="266" eb="268">
      <t>ゲンコウ</t>
    </rPh>
    <rPh sb="268" eb="271">
      <t>シヨウリョウ</t>
    </rPh>
    <rPh sb="271" eb="273">
      <t>タイケイ</t>
    </rPh>
    <rPh sb="274" eb="276">
      <t>シセツ</t>
    </rPh>
    <rPh sb="276" eb="278">
      <t>カンリ</t>
    </rPh>
    <rPh sb="278" eb="279">
      <t>ヒ</t>
    </rPh>
    <rPh sb="279" eb="280">
      <t>トウ</t>
    </rPh>
    <rPh sb="281" eb="283">
      <t>ブンセキ</t>
    </rPh>
    <rPh sb="288" eb="290">
      <t>テキセイ</t>
    </rPh>
    <rPh sb="291" eb="293">
      <t>ジキ</t>
    </rPh>
    <rPh sb="297" eb="300">
      <t>シヨウリョウ</t>
    </rPh>
    <rPh sb="301" eb="303">
      <t>カイテイ</t>
    </rPh>
    <rPh sb="304" eb="305">
      <t>ム</t>
    </rPh>
    <rPh sb="308" eb="310">
      <t>ケントウ</t>
    </rPh>
    <phoneticPr fontId="7"/>
  </si>
  <si>
    <t>非設置</t>
    <rPh sb="0" eb="1">
      <t>ヒ</t>
    </rPh>
    <rPh sb="1" eb="3">
      <t>セッチ</t>
    </rPh>
    <phoneticPr fontId="4"/>
  </si>
  <si>
    <t>①収益的収支比率
　・前年度と比べ6.78％下回っています。これは、総収益のうち分流式下水道に要する経費の繰入額が減となったことが主な要因となっています。
④企業債残高対事業規模比率
　・前年度と比べ下回っており、類似団体に比較しても比率が下がっています。今後も地方債残高は年々減少していく計画です。
⑤経費回収率　⑥汚水処理原価
　・汚水処理費用を使用料で賄えていない状況でありますが、前年度に比べ回収率は6.1％改善し、汚水処理原価も17.31円減少しており、類似団体と同程度となっています。
⑦施設利用率
　・年々利用世帯が増加する一方で、人口減少や節水器具の普及等により１世帯当りの上水道使用水量が減少傾向にあることから、利用率も1.17％しか伸びない状況となっていますが、類似団体と同程度となっています。
⑧水洗化率
　・毎年の整備に比べ水洗化が進んでいない状況で、類似団体の平均を下回っていますが、昨年度から1.6％改善しています。
　総合的な分析において、前年度と比較して改善されてはいるものの、未だ水洗化率においては類似団体の平均を下回っていること等から、今後も、更なる水洗化率の向上や施設管理費の削減に向けた方策を検討する必要があると考えます。</t>
    <rPh sb="1" eb="4">
      <t>シュウエキテキ</t>
    </rPh>
    <rPh sb="4" eb="6">
      <t>シュウシ</t>
    </rPh>
    <rPh sb="6" eb="8">
      <t>ヒリツ</t>
    </rPh>
    <rPh sb="11" eb="14">
      <t>ゼンネンド</t>
    </rPh>
    <rPh sb="15" eb="16">
      <t>クラ</t>
    </rPh>
    <rPh sb="22" eb="24">
      <t>シタマワ</t>
    </rPh>
    <rPh sb="34" eb="37">
      <t>ソウシュウエキ</t>
    </rPh>
    <rPh sb="40" eb="42">
      <t>ブンリュウ</t>
    </rPh>
    <rPh sb="42" eb="43">
      <t>シキ</t>
    </rPh>
    <rPh sb="43" eb="45">
      <t>ゲスイ</t>
    </rPh>
    <rPh sb="45" eb="46">
      <t>ドウ</t>
    </rPh>
    <rPh sb="47" eb="48">
      <t>ヨウ</t>
    </rPh>
    <rPh sb="50" eb="52">
      <t>ケイヒ</t>
    </rPh>
    <rPh sb="53" eb="55">
      <t>クリイレ</t>
    </rPh>
    <rPh sb="55" eb="56">
      <t>ガク</t>
    </rPh>
    <rPh sb="65" eb="66">
      <t>オモ</t>
    </rPh>
    <rPh sb="67" eb="69">
      <t>ヨウイン</t>
    </rPh>
    <rPh sb="79" eb="81">
      <t>キギョウ</t>
    </rPh>
    <rPh sb="81" eb="82">
      <t>サイ</t>
    </rPh>
    <rPh sb="82" eb="84">
      <t>ザンダカ</t>
    </rPh>
    <rPh sb="84" eb="85">
      <t>タイ</t>
    </rPh>
    <rPh sb="85" eb="87">
      <t>ジギョウ</t>
    </rPh>
    <rPh sb="87" eb="89">
      <t>キボ</t>
    </rPh>
    <rPh sb="89" eb="91">
      <t>ヒリツ</t>
    </rPh>
    <rPh sb="94" eb="96">
      <t>ゼンネン</t>
    </rPh>
    <rPh sb="96" eb="97">
      <t>ド</t>
    </rPh>
    <rPh sb="98" eb="99">
      <t>クラ</t>
    </rPh>
    <rPh sb="100" eb="102">
      <t>シタマワ</t>
    </rPh>
    <rPh sb="107" eb="109">
      <t>ルイジ</t>
    </rPh>
    <rPh sb="109" eb="111">
      <t>ダンタイ</t>
    </rPh>
    <rPh sb="112" eb="114">
      <t>ヒカク</t>
    </rPh>
    <rPh sb="117" eb="119">
      <t>ヒリツ</t>
    </rPh>
    <rPh sb="120" eb="121">
      <t>サ</t>
    </rPh>
    <rPh sb="128" eb="130">
      <t>コンゴ</t>
    </rPh>
    <rPh sb="131" eb="133">
      <t>チホウ</t>
    </rPh>
    <rPh sb="133" eb="134">
      <t>サイ</t>
    </rPh>
    <rPh sb="134" eb="136">
      <t>ザンダカ</t>
    </rPh>
    <rPh sb="137" eb="139">
      <t>ネンネン</t>
    </rPh>
    <rPh sb="139" eb="141">
      <t>ゲンショウ</t>
    </rPh>
    <rPh sb="145" eb="147">
      <t>ケイカク</t>
    </rPh>
    <rPh sb="152" eb="154">
      <t>ケイヒ</t>
    </rPh>
    <rPh sb="154" eb="156">
      <t>カイシュウ</t>
    </rPh>
    <rPh sb="156" eb="157">
      <t>リツ</t>
    </rPh>
    <rPh sb="159" eb="161">
      <t>オスイ</t>
    </rPh>
    <rPh sb="161" eb="163">
      <t>ショリ</t>
    </rPh>
    <rPh sb="163" eb="165">
      <t>ゲンカ</t>
    </rPh>
    <rPh sb="168" eb="170">
      <t>オスイ</t>
    </rPh>
    <rPh sb="170" eb="172">
      <t>ショリ</t>
    </rPh>
    <rPh sb="172" eb="174">
      <t>ヒヨウ</t>
    </rPh>
    <rPh sb="175" eb="178">
      <t>シヨウリョウ</t>
    </rPh>
    <rPh sb="179" eb="180">
      <t>マカナ</t>
    </rPh>
    <rPh sb="185" eb="187">
      <t>ジョウキョウ</t>
    </rPh>
    <rPh sb="194" eb="197">
      <t>ゼンネンド</t>
    </rPh>
    <rPh sb="198" eb="199">
      <t>クラ</t>
    </rPh>
    <rPh sb="200" eb="202">
      <t>カイシュウ</t>
    </rPh>
    <rPh sb="202" eb="203">
      <t>リツ</t>
    </rPh>
    <rPh sb="208" eb="210">
      <t>カイゼン</t>
    </rPh>
    <rPh sb="212" eb="214">
      <t>オスイ</t>
    </rPh>
    <rPh sb="214" eb="216">
      <t>ショリ</t>
    </rPh>
    <rPh sb="216" eb="218">
      <t>ゲンカ</t>
    </rPh>
    <rPh sb="224" eb="225">
      <t>エン</t>
    </rPh>
    <rPh sb="225" eb="227">
      <t>ゲンショウ</t>
    </rPh>
    <rPh sb="232" eb="234">
      <t>ルイジ</t>
    </rPh>
    <rPh sb="234" eb="236">
      <t>ダンタイ</t>
    </rPh>
    <rPh sb="237" eb="240">
      <t>ドウテイド</t>
    </rPh>
    <rPh sb="250" eb="252">
      <t>シセツ</t>
    </rPh>
    <rPh sb="252" eb="255">
      <t>リヨウリツ</t>
    </rPh>
    <rPh sb="258" eb="260">
      <t>ネンネン</t>
    </rPh>
    <rPh sb="260" eb="262">
      <t>リヨウ</t>
    </rPh>
    <rPh sb="262" eb="264">
      <t>セタイ</t>
    </rPh>
    <rPh sb="265" eb="267">
      <t>ゾウカ</t>
    </rPh>
    <rPh sb="269" eb="271">
      <t>イッポウ</t>
    </rPh>
    <rPh sb="273" eb="275">
      <t>ジンコウ</t>
    </rPh>
    <rPh sb="275" eb="277">
      <t>ゲンショウ</t>
    </rPh>
    <rPh sb="278" eb="280">
      <t>セッスイ</t>
    </rPh>
    <rPh sb="280" eb="282">
      <t>キグ</t>
    </rPh>
    <rPh sb="283" eb="285">
      <t>フキュウ</t>
    </rPh>
    <rPh sb="285" eb="286">
      <t>トウ</t>
    </rPh>
    <rPh sb="290" eb="292">
      <t>セタイ</t>
    </rPh>
    <rPh sb="292" eb="293">
      <t>アタ</t>
    </rPh>
    <rPh sb="295" eb="298">
      <t>ジョウスイドウ</t>
    </rPh>
    <rPh sb="298" eb="300">
      <t>シヨウ</t>
    </rPh>
    <rPh sb="300" eb="302">
      <t>スイリョウ</t>
    </rPh>
    <rPh sb="303" eb="305">
      <t>ゲンショウ</t>
    </rPh>
    <rPh sb="305" eb="307">
      <t>ケイコウ</t>
    </rPh>
    <rPh sb="315" eb="318">
      <t>リヨウリツ</t>
    </rPh>
    <rPh sb="326" eb="327">
      <t>ノ</t>
    </rPh>
    <rPh sb="330" eb="332">
      <t>ジョウキョウ</t>
    </rPh>
    <rPh sb="341" eb="343">
      <t>ルイジ</t>
    </rPh>
    <rPh sb="343" eb="345">
      <t>ダンタイ</t>
    </rPh>
    <rPh sb="346" eb="349">
      <t>ドウテイド</t>
    </rPh>
    <rPh sb="359" eb="361">
      <t>スイセン</t>
    </rPh>
    <rPh sb="361" eb="362">
      <t>カ</t>
    </rPh>
    <rPh sb="362" eb="363">
      <t>リツ</t>
    </rPh>
    <rPh sb="366" eb="368">
      <t>マイトシ</t>
    </rPh>
    <rPh sb="369" eb="371">
      <t>セイビ</t>
    </rPh>
    <rPh sb="372" eb="373">
      <t>クラ</t>
    </rPh>
    <rPh sb="374" eb="376">
      <t>スイセン</t>
    </rPh>
    <rPh sb="376" eb="377">
      <t>カ</t>
    </rPh>
    <rPh sb="378" eb="379">
      <t>スス</t>
    </rPh>
    <rPh sb="384" eb="386">
      <t>ジョウキョウ</t>
    </rPh>
    <rPh sb="388" eb="390">
      <t>ルイジ</t>
    </rPh>
    <rPh sb="390" eb="392">
      <t>ダンタイ</t>
    </rPh>
    <rPh sb="393" eb="395">
      <t>ヘイキン</t>
    </rPh>
    <rPh sb="396" eb="398">
      <t>シタマワ</t>
    </rPh>
    <rPh sb="405" eb="408">
      <t>サクネンド</t>
    </rPh>
    <rPh sb="414" eb="416">
      <t>カイゼン</t>
    </rPh>
    <rPh sb="425" eb="428">
      <t>ソウゴウテキ</t>
    </rPh>
    <rPh sb="429" eb="431">
      <t>ブンセキ</t>
    </rPh>
    <rPh sb="436" eb="439">
      <t>ゼンネンド</t>
    </rPh>
    <rPh sb="440" eb="442">
      <t>ヒカク</t>
    </rPh>
    <rPh sb="444" eb="446">
      <t>カイゼン</t>
    </rPh>
    <rPh sb="456" eb="457">
      <t>イマ</t>
    </rPh>
    <rPh sb="458" eb="460">
      <t>スイセン</t>
    </rPh>
    <rPh sb="460" eb="461">
      <t>カ</t>
    </rPh>
    <rPh sb="461" eb="462">
      <t>リツ</t>
    </rPh>
    <rPh sb="467" eb="469">
      <t>ルイジ</t>
    </rPh>
    <rPh sb="469" eb="471">
      <t>ダンタイ</t>
    </rPh>
    <rPh sb="472" eb="474">
      <t>ヘイキン</t>
    </rPh>
    <rPh sb="475" eb="477">
      <t>シタマワ</t>
    </rPh>
    <rPh sb="483" eb="484">
      <t>トウ</t>
    </rPh>
    <rPh sb="491" eb="492">
      <t>サラ</t>
    </rPh>
    <rPh sb="494" eb="496">
      <t>スイセン</t>
    </rPh>
    <rPh sb="496" eb="497">
      <t>カ</t>
    </rPh>
    <rPh sb="497" eb="498">
      <t>リツ</t>
    </rPh>
    <rPh sb="499" eb="501">
      <t>コウジョウ</t>
    </rPh>
    <rPh sb="511" eb="512">
      <t>ム</t>
    </rPh>
    <rPh sb="514" eb="516">
      <t>ホウサク</t>
    </rPh>
    <rPh sb="517" eb="519">
      <t>ケントウ</t>
    </rPh>
    <rPh sb="521" eb="523">
      <t>ヒツヨウ</t>
    </rPh>
    <rPh sb="527" eb="528">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</si>
</sst>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87-497A-A2E9-03900F1F3CC7}"/>
            </c:ext>
          </c:extLst>
        </c:ser>
        <c:dLbls>
          <c:showLegendKey val="0"/>
          <c:showVal val="0"/>
          <c:showCatName val="0"/>
          <c:showSerName val="0"/>
          <c:showPercent val="0"/>
          <c:showBubbleSize val="0"/>
        </c:dLbls>
        <c:gapWidth val="150"/>
        <c:axId val="75772288"/>
        <c:axId val="75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0.11</c:v>
                </c:pt>
                <c:pt idx="4">
                  <c:v>0.1</c:v>
                </c:pt>
              </c:numCache>
            </c:numRef>
          </c:val>
          <c:smooth val="0"/>
          <c:extLst>
            <c:ext xmlns:c16="http://schemas.microsoft.com/office/drawing/2014/chart" uri="{C3380CC4-5D6E-409C-BE32-E72D297353CC}">
              <c16:uniqueId val="{00000001-2F87-497A-A2E9-03900F1F3CC7}"/>
            </c:ext>
          </c:extLst>
        </c:ser>
        <c:dLbls>
          <c:showLegendKey val="0"/>
          <c:showVal val="0"/>
          <c:showCatName val="0"/>
          <c:showSerName val="0"/>
          <c:showPercent val="0"/>
          <c:showBubbleSize val="0"/>
        </c:dLbls>
        <c:marker val="1"/>
        <c:smooth val="0"/>
        <c:axId val="75772288"/>
        <c:axId val="75774208"/>
      </c:lineChart>
      <c:dateAx>
        <c:axId val="75772288"/>
        <c:scaling>
          <c:orientation val="minMax"/>
        </c:scaling>
        <c:delete val="1"/>
        <c:axPos val="b"/>
        <c:numFmt formatCode="ge" sourceLinked="1"/>
        <c:majorTickMark val="none"/>
        <c:minorTickMark val="none"/>
        <c:tickLblPos val="none"/>
        <c:crossAx val="75774208"/>
        <c:crosses val="autoZero"/>
        <c:auto val="1"/>
        <c:lblOffset val="100"/>
        <c:baseTimeUnit val="years"/>
      </c:dateAx>
      <c:valAx>
        <c:axId val="75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61.52</c:v>
                </c:pt>
                <c:pt idx="1">
                  <c:v>45.41</c:v>
                </c:pt>
                <c:pt idx="2">
                  <c:v>45.82</c:v>
                </c:pt>
                <c:pt idx="3">
                  <c:v>47.44</c:v>
                </c:pt>
                <c:pt idx="4">
                  <c:v>48.61</c:v>
                </c:pt>
              </c:numCache>
            </c:numRef>
          </c:val>
          <c:extLst>
            <c:ext xmlns:c16="http://schemas.microsoft.com/office/drawing/2014/chart" uri="{C3380CC4-5D6E-409C-BE32-E72D297353CC}">
              <c16:uniqueId val="{00000000-DB6D-4ED1-B2DE-151E55639DF5}"/>
            </c:ext>
          </c:extLst>
        </c:ser>
        <c:dLbls>
          <c:showLegendKey val="0"/>
          <c:showVal val="0"/>
          <c:showCatName val="0"/>
          <c:showSerName val="0"/>
          <c:showPercent val="0"/>
          <c:showBubbleSize val="0"/>
        </c:dLbls>
        <c:gapWidth val="150"/>
        <c:axId val="78009088"/>
        <c:axId val="780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54.67</c:v>
                </c:pt>
                <c:pt idx="4">
                  <c:v>49.25</c:v>
                </c:pt>
              </c:numCache>
            </c:numRef>
          </c:val>
          <c:smooth val="0"/>
          <c:extLst>
            <c:ext xmlns:c16="http://schemas.microsoft.com/office/drawing/2014/chart" uri="{C3380CC4-5D6E-409C-BE32-E72D297353CC}">
              <c16:uniqueId val="{00000001-DB6D-4ED1-B2DE-151E55639DF5}"/>
            </c:ext>
          </c:extLst>
        </c:ser>
        <c:dLbls>
          <c:showLegendKey val="0"/>
          <c:showVal val="0"/>
          <c:showCatName val="0"/>
          <c:showSerName val="0"/>
          <c:showPercent val="0"/>
          <c:showBubbleSize val="0"/>
        </c:dLbls>
        <c:marker val="1"/>
        <c:smooth val="0"/>
        <c:axId val="78009088"/>
        <c:axId val="78011008"/>
      </c:lineChart>
      <c:dateAx>
        <c:axId val="78009088"/>
        <c:scaling>
          <c:orientation val="minMax"/>
        </c:scaling>
        <c:delete val="1"/>
        <c:axPos val="b"/>
        <c:numFmt formatCode="ge" sourceLinked="1"/>
        <c:majorTickMark val="none"/>
        <c:minorTickMark val="none"/>
        <c:tickLblPos val="none"/>
        <c:crossAx val="78011008"/>
        <c:crosses val="autoZero"/>
        <c:auto val="1"/>
        <c:lblOffset val="100"/>
        <c:baseTimeUnit val="years"/>
      </c:dateAx>
      <c:valAx>
        <c:axId val="780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75.430000000000007</c:v>
                </c:pt>
                <c:pt idx="1">
                  <c:v>76.819999999999993</c:v>
                </c:pt>
                <c:pt idx="2">
                  <c:v>76.25</c:v>
                </c:pt>
                <c:pt idx="3">
                  <c:v>74.58</c:v>
                </c:pt>
                <c:pt idx="4">
                  <c:v>76.180000000000007</c:v>
                </c:pt>
              </c:numCache>
            </c:numRef>
          </c:val>
          <c:extLst>
            <c:ext xmlns:c16="http://schemas.microsoft.com/office/drawing/2014/chart" uri="{C3380CC4-5D6E-409C-BE32-E72D297353CC}">
              <c16:uniqueId val="{00000000-25F9-47E2-8F31-C32EB44517D5}"/>
            </c:ext>
          </c:extLst>
        </c:ser>
        <c:dLbls>
          <c:showLegendKey val="0"/>
          <c:showVal val="0"/>
          <c:showCatName val="0"/>
          <c:showSerName val="0"/>
          <c:showPercent val="0"/>
          <c:showBubbleSize val="0"/>
        </c:dLbls>
        <c:gapWidth val="150"/>
        <c:axId val="78037376"/>
        <c:axId val="780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83.8</c:v>
                </c:pt>
                <c:pt idx="4">
                  <c:v>84.12</c:v>
                </c:pt>
              </c:numCache>
            </c:numRef>
          </c:val>
          <c:smooth val="0"/>
          <c:extLst>
            <c:ext xmlns:c16="http://schemas.microsoft.com/office/drawing/2014/chart" uri="{C3380CC4-5D6E-409C-BE32-E72D297353CC}">
              <c16:uniqueId val="{00000001-25F9-47E2-8F31-C32EB44517D5}"/>
            </c:ext>
          </c:extLst>
        </c:ser>
        <c:dLbls>
          <c:showLegendKey val="0"/>
          <c:showVal val="0"/>
          <c:showCatName val="0"/>
          <c:showSerName val="0"/>
          <c:showPercent val="0"/>
          <c:showBubbleSize val="0"/>
        </c:dLbls>
        <c:marker val="1"/>
        <c:smooth val="0"/>
        <c:axId val="78037376"/>
        <c:axId val="78039296"/>
      </c:lineChart>
      <c:dateAx>
        <c:axId val="78037376"/>
        <c:scaling>
          <c:orientation val="minMax"/>
        </c:scaling>
        <c:delete val="1"/>
        <c:axPos val="b"/>
        <c:numFmt formatCode="ge" sourceLinked="1"/>
        <c:majorTickMark val="none"/>
        <c:minorTickMark val="none"/>
        <c:tickLblPos val="none"/>
        <c:crossAx val="78039296"/>
        <c:crosses val="autoZero"/>
        <c:auto val="1"/>
        <c:lblOffset val="100"/>
        <c:baseTimeUnit val="years"/>
      </c:dateAx>
      <c:valAx>
        <c:axId val="780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71.73</c:v>
                </c:pt>
                <c:pt idx="1">
                  <c:v>62.97</c:v>
                </c:pt>
                <c:pt idx="2">
                  <c:v>74.56</c:v>
                </c:pt>
                <c:pt idx="3">
                  <c:v>77.97</c:v>
                </c:pt>
                <c:pt idx="4">
                  <c:v>71.19</c:v>
                </c:pt>
              </c:numCache>
            </c:numRef>
          </c:val>
          <c:extLst>
            <c:ext xmlns:c16="http://schemas.microsoft.com/office/drawing/2014/chart" uri="{C3380CC4-5D6E-409C-BE32-E72D297353CC}">
              <c16:uniqueId val="{00000000-635D-4AD9-9B61-A9A8D6E32128}"/>
            </c:ext>
          </c:extLst>
        </c:ser>
        <c:dLbls>
          <c:showLegendKey val="0"/>
          <c:showVal val="0"/>
          <c:showCatName val="0"/>
          <c:showSerName val="0"/>
          <c:showPercent val="0"/>
          <c:showBubbleSize val="0"/>
        </c:dLbls>
        <c:gapWidth val="150"/>
        <c:axId val="75784192"/>
        <c:axId val="757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D-4AD9-9B61-A9A8D6E32128}"/>
            </c:ext>
          </c:extLst>
        </c:ser>
        <c:dLbls>
          <c:showLegendKey val="0"/>
          <c:showVal val="0"/>
          <c:showCatName val="0"/>
          <c:showSerName val="0"/>
          <c:showPercent val="0"/>
          <c:showBubbleSize val="0"/>
        </c:dLbls>
        <c:marker val="1"/>
        <c:smooth val="0"/>
        <c:axId val="75784192"/>
        <c:axId val="75786112"/>
      </c:lineChart>
      <c:dateAx>
        <c:axId val="75784192"/>
        <c:scaling>
          <c:orientation val="minMax"/>
        </c:scaling>
        <c:delete val="1"/>
        <c:axPos val="b"/>
        <c:numFmt formatCode="ge" sourceLinked="1"/>
        <c:majorTickMark val="none"/>
        <c:minorTickMark val="none"/>
        <c:tickLblPos val="none"/>
        <c:crossAx val="75786112"/>
        <c:crosses val="autoZero"/>
        <c:auto val="1"/>
        <c:lblOffset val="100"/>
        <c:baseTimeUnit val="years"/>
      </c:dateAx>
      <c:valAx>
        <c:axId val="757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F-46B2-9202-405F0D1F5676}"/>
            </c:ext>
          </c:extLst>
        </c:ser>
        <c:dLbls>
          <c:showLegendKey val="0"/>
          <c:showVal val="0"/>
          <c:showCatName val="0"/>
          <c:showSerName val="0"/>
          <c:showPercent val="0"/>
          <c:showBubbleSize val="0"/>
        </c:dLbls>
        <c:gapWidth val="150"/>
        <c:axId val="75799936"/>
        <c:axId val="76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F-46B2-9202-405F0D1F5676}"/>
            </c:ext>
          </c:extLst>
        </c:ser>
        <c:dLbls>
          <c:showLegendKey val="0"/>
          <c:showVal val="0"/>
          <c:showCatName val="0"/>
          <c:showSerName val="0"/>
          <c:showPercent val="0"/>
          <c:showBubbleSize val="0"/>
        </c:dLbls>
        <c:marker val="1"/>
        <c:smooth val="0"/>
        <c:axId val="75799936"/>
        <c:axId val="76170752"/>
      </c:lineChart>
      <c:dateAx>
        <c:axId val="75799936"/>
        <c:scaling>
          <c:orientation val="minMax"/>
        </c:scaling>
        <c:delete val="1"/>
        <c:axPos val="b"/>
        <c:numFmt formatCode="ge" sourceLinked="1"/>
        <c:majorTickMark val="none"/>
        <c:minorTickMark val="none"/>
        <c:tickLblPos val="none"/>
        <c:crossAx val="76170752"/>
        <c:crosses val="autoZero"/>
        <c:auto val="1"/>
        <c:lblOffset val="100"/>
        <c:baseTimeUnit val="years"/>
      </c:dateAx>
      <c:valAx>
        <c:axId val="76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6-4D6A-B2B0-7442F44F1B53}"/>
            </c:ext>
          </c:extLst>
        </c:ser>
        <c:dLbls>
          <c:showLegendKey val="0"/>
          <c:showVal val="0"/>
          <c:showCatName val="0"/>
          <c:showSerName val="0"/>
          <c:showPercent val="0"/>
          <c:showBubbleSize val="0"/>
        </c:dLbls>
        <c:gapWidth val="150"/>
        <c:axId val="76184576"/>
        <c:axId val="76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6-4D6A-B2B0-7442F44F1B53}"/>
            </c:ext>
          </c:extLst>
        </c:ser>
        <c:dLbls>
          <c:showLegendKey val="0"/>
          <c:showVal val="0"/>
          <c:showCatName val="0"/>
          <c:showSerName val="0"/>
          <c:showPercent val="0"/>
          <c:showBubbleSize val="0"/>
        </c:dLbls>
        <c:marker val="1"/>
        <c:smooth val="0"/>
        <c:axId val="76184576"/>
        <c:axId val="76199040"/>
      </c:lineChart>
      <c:dateAx>
        <c:axId val="76184576"/>
        <c:scaling>
          <c:orientation val="minMax"/>
        </c:scaling>
        <c:delete val="1"/>
        <c:axPos val="b"/>
        <c:numFmt formatCode="ge" sourceLinked="1"/>
        <c:majorTickMark val="none"/>
        <c:minorTickMark val="none"/>
        <c:tickLblPos val="none"/>
        <c:crossAx val="76199040"/>
        <c:crosses val="autoZero"/>
        <c:auto val="1"/>
        <c:lblOffset val="100"/>
        <c:baseTimeUnit val="years"/>
      </c:dateAx>
      <c:valAx>
        <c:axId val="76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9-44BC-92E1-BB761A52D029}"/>
            </c:ext>
          </c:extLst>
        </c:ser>
        <c:dLbls>
          <c:showLegendKey val="0"/>
          <c:showVal val="0"/>
          <c:showCatName val="0"/>
          <c:showSerName val="0"/>
          <c:showPercent val="0"/>
          <c:showBubbleSize val="0"/>
        </c:dLbls>
        <c:gapWidth val="150"/>
        <c:axId val="76216960"/>
        <c:axId val="774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9-44BC-92E1-BB761A52D029}"/>
            </c:ext>
          </c:extLst>
        </c:ser>
        <c:dLbls>
          <c:showLegendKey val="0"/>
          <c:showVal val="0"/>
          <c:showCatName val="0"/>
          <c:showSerName val="0"/>
          <c:showPercent val="0"/>
          <c:showBubbleSize val="0"/>
        </c:dLbls>
        <c:marker val="1"/>
        <c:smooth val="0"/>
        <c:axId val="76216960"/>
        <c:axId val="77484800"/>
      </c:lineChart>
      <c:dateAx>
        <c:axId val="76216960"/>
        <c:scaling>
          <c:orientation val="minMax"/>
        </c:scaling>
        <c:delete val="1"/>
        <c:axPos val="b"/>
        <c:numFmt formatCode="ge" sourceLinked="1"/>
        <c:majorTickMark val="none"/>
        <c:minorTickMark val="none"/>
        <c:tickLblPos val="none"/>
        <c:crossAx val="77484800"/>
        <c:crosses val="autoZero"/>
        <c:auto val="1"/>
        <c:lblOffset val="100"/>
        <c:baseTimeUnit val="years"/>
      </c:dateAx>
      <c:valAx>
        <c:axId val="77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1-449C-B7AE-CF71FDFFD774}"/>
            </c:ext>
          </c:extLst>
        </c:ser>
        <c:dLbls>
          <c:showLegendKey val="0"/>
          <c:showVal val="0"/>
          <c:showCatName val="0"/>
          <c:showSerName val="0"/>
          <c:showPercent val="0"/>
          <c:showBubbleSize val="0"/>
        </c:dLbls>
        <c:gapWidth val="150"/>
        <c:axId val="77502720"/>
        <c:axId val="775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1-449C-B7AE-CF71FDFFD774}"/>
            </c:ext>
          </c:extLst>
        </c:ser>
        <c:dLbls>
          <c:showLegendKey val="0"/>
          <c:showVal val="0"/>
          <c:showCatName val="0"/>
          <c:showSerName val="0"/>
          <c:showPercent val="0"/>
          <c:showBubbleSize val="0"/>
        </c:dLbls>
        <c:marker val="1"/>
        <c:smooth val="0"/>
        <c:axId val="77502720"/>
        <c:axId val="77504896"/>
      </c:lineChart>
      <c:dateAx>
        <c:axId val="77502720"/>
        <c:scaling>
          <c:orientation val="minMax"/>
        </c:scaling>
        <c:delete val="1"/>
        <c:axPos val="b"/>
        <c:numFmt formatCode="ge" sourceLinked="1"/>
        <c:majorTickMark val="none"/>
        <c:minorTickMark val="none"/>
        <c:tickLblPos val="none"/>
        <c:crossAx val="77504896"/>
        <c:crosses val="autoZero"/>
        <c:auto val="1"/>
        <c:lblOffset val="100"/>
        <c:baseTimeUnit val="years"/>
      </c:dateAx>
      <c:valAx>
        <c:axId val="775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2378.2600000000002</c:v>
                </c:pt>
                <c:pt idx="1">
                  <c:v>2828.6</c:v>
                </c:pt>
                <c:pt idx="2">
                  <c:v>1155.5</c:v>
                </c:pt>
                <c:pt idx="3">
                  <c:v>1117.95</c:v>
                </c:pt>
                <c:pt idx="4">
                  <c:v>552.86</c:v>
                </c:pt>
              </c:numCache>
            </c:numRef>
          </c:val>
          <c:extLst>
            <c:ext xmlns:c16="http://schemas.microsoft.com/office/drawing/2014/chart" uri="{C3380CC4-5D6E-409C-BE32-E72D297353CC}">
              <c16:uniqueId val="{00000000-54F0-4783-98E0-4E4B36DD5E25}"/>
            </c:ext>
          </c:extLst>
        </c:ser>
        <c:dLbls>
          <c:showLegendKey val="0"/>
          <c:showVal val="0"/>
          <c:showCatName val="0"/>
          <c:showSerName val="0"/>
          <c:showPercent val="0"/>
          <c:showBubbleSize val="0"/>
        </c:dLbls>
        <c:gapWidth val="150"/>
        <c:axId val="77543296"/>
        <c:axId val="77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1118.56</c:v>
                </c:pt>
                <c:pt idx="4">
                  <c:v>1047.6500000000001</c:v>
                </c:pt>
              </c:numCache>
            </c:numRef>
          </c:val>
          <c:smooth val="0"/>
          <c:extLst>
            <c:ext xmlns:c16="http://schemas.microsoft.com/office/drawing/2014/chart" uri="{C3380CC4-5D6E-409C-BE32-E72D297353CC}">
              <c16:uniqueId val="{00000001-54F0-4783-98E0-4E4B36DD5E25}"/>
            </c:ext>
          </c:extLst>
        </c:ser>
        <c:dLbls>
          <c:showLegendKey val="0"/>
          <c:showVal val="0"/>
          <c:showCatName val="0"/>
          <c:showSerName val="0"/>
          <c:showPercent val="0"/>
          <c:showBubbleSize val="0"/>
        </c:dLbls>
        <c:marker val="1"/>
        <c:smooth val="0"/>
        <c:axId val="77543296"/>
        <c:axId val="77565952"/>
      </c:lineChart>
      <c:dateAx>
        <c:axId val="77543296"/>
        <c:scaling>
          <c:orientation val="minMax"/>
        </c:scaling>
        <c:delete val="1"/>
        <c:axPos val="b"/>
        <c:numFmt formatCode="ge" sourceLinked="1"/>
        <c:majorTickMark val="none"/>
        <c:minorTickMark val="none"/>
        <c:tickLblPos val="none"/>
        <c:crossAx val="77565952"/>
        <c:crosses val="autoZero"/>
        <c:auto val="1"/>
        <c:lblOffset val="100"/>
        <c:baseTimeUnit val="years"/>
      </c:dateAx>
      <c:valAx>
        <c:axId val="77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34.450000000000003</c:v>
                </c:pt>
                <c:pt idx="1">
                  <c:v>39.869999999999997</c:v>
                </c:pt>
                <c:pt idx="2">
                  <c:v>68.55</c:v>
                </c:pt>
                <c:pt idx="3">
                  <c:v>73.92</c:v>
                </c:pt>
                <c:pt idx="4">
                  <c:v>80.02</c:v>
                </c:pt>
              </c:numCache>
            </c:numRef>
          </c:val>
          <c:extLst>
            <c:ext xmlns:c16="http://schemas.microsoft.com/office/drawing/2014/chart" uri="{C3380CC4-5D6E-409C-BE32-E72D297353CC}">
              <c16:uniqueId val="{00000000-3294-4999-BF0E-473F7B019BAA}"/>
            </c:ext>
          </c:extLst>
        </c:ser>
        <c:dLbls>
          <c:showLegendKey val="0"/>
          <c:showVal val="0"/>
          <c:showCatName val="0"/>
          <c:showSerName val="0"/>
          <c:showPercent val="0"/>
          <c:showBubbleSize val="0"/>
        </c:dLbls>
        <c:gapWidth val="150"/>
        <c:axId val="77579776"/>
        <c:axId val="77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72.33</c:v>
                </c:pt>
                <c:pt idx="4">
                  <c:v>74.040000000000006</c:v>
                </c:pt>
              </c:numCache>
            </c:numRef>
          </c:val>
          <c:smooth val="0"/>
          <c:extLst>
            <c:ext xmlns:c16="http://schemas.microsoft.com/office/drawing/2014/chart" uri="{C3380CC4-5D6E-409C-BE32-E72D297353CC}">
              <c16:uniqueId val="{00000001-3294-4999-BF0E-473F7B019BAA}"/>
            </c:ext>
          </c:extLst>
        </c:ser>
        <c:dLbls>
          <c:showLegendKey val="0"/>
          <c:showVal val="0"/>
          <c:showCatName val="0"/>
          <c:showSerName val="0"/>
          <c:showPercent val="0"/>
          <c:showBubbleSize val="0"/>
        </c:dLbls>
        <c:marker val="1"/>
        <c:smooth val="0"/>
        <c:axId val="77579776"/>
        <c:axId val="77581696"/>
      </c:lineChart>
      <c:dateAx>
        <c:axId val="77579776"/>
        <c:scaling>
          <c:orientation val="minMax"/>
        </c:scaling>
        <c:delete val="1"/>
        <c:axPos val="b"/>
        <c:numFmt formatCode="ge" sourceLinked="1"/>
        <c:majorTickMark val="none"/>
        <c:minorTickMark val="none"/>
        <c:tickLblPos val="none"/>
        <c:crossAx val="77581696"/>
        <c:crosses val="autoZero"/>
        <c:auto val="1"/>
        <c:lblOffset val="100"/>
        <c:baseTimeUnit val="years"/>
      </c:dateAx>
      <c:valAx>
        <c:axId val="77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483.77</c:v>
                </c:pt>
                <c:pt idx="1">
                  <c:v>421.71</c:v>
                </c:pt>
                <c:pt idx="2">
                  <c:v>252.87</c:v>
                </c:pt>
                <c:pt idx="3">
                  <c:v>235.45</c:v>
                </c:pt>
                <c:pt idx="4">
                  <c:v>218.14</c:v>
                </c:pt>
              </c:numCache>
            </c:numRef>
          </c:val>
          <c:extLst>
            <c:ext xmlns:c16="http://schemas.microsoft.com/office/drawing/2014/chart" uri="{C3380CC4-5D6E-409C-BE32-E72D297353CC}">
              <c16:uniqueId val="{00000000-08EB-4FD7-A449-3965F62E20F3}"/>
            </c:ext>
          </c:extLst>
        </c:ser>
        <c:dLbls>
          <c:showLegendKey val="0"/>
          <c:showVal val="0"/>
          <c:showCatName val="0"/>
          <c:showSerName val="0"/>
          <c:showPercent val="0"/>
          <c:showBubbleSize val="0"/>
        </c:dLbls>
        <c:gapWidth val="150"/>
        <c:axId val="77612160"/>
        <c:axId val="77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215.28</c:v>
                </c:pt>
                <c:pt idx="4">
                  <c:v>235.61</c:v>
                </c:pt>
              </c:numCache>
            </c:numRef>
          </c:val>
          <c:smooth val="0"/>
          <c:extLst>
            <c:ext xmlns:c16="http://schemas.microsoft.com/office/drawing/2014/chart" uri="{C3380CC4-5D6E-409C-BE32-E72D297353CC}">
              <c16:uniqueId val="{00000001-08EB-4FD7-A449-3965F62E20F3}"/>
            </c:ext>
          </c:extLst>
        </c:ser>
        <c:dLbls>
          <c:showLegendKey val="0"/>
          <c:showVal val="0"/>
          <c:showCatName val="0"/>
          <c:showSerName val="0"/>
          <c:showPercent val="0"/>
          <c:showBubbleSize val="0"/>
        </c:dLbls>
        <c:marker val="1"/>
        <c:smooth val="0"/>
        <c:axId val="77612160"/>
        <c:axId val="77614080"/>
      </c:lineChart>
      <c:dateAx>
        <c:axId val="77612160"/>
        <c:scaling>
          <c:orientation val="minMax"/>
        </c:scaling>
        <c:delete val="1"/>
        <c:axPos val="b"/>
        <c:numFmt formatCode="ge" sourceLinked="1"/>
        <c:majorTickMark val="none"/>
        <c:minorTickMark val="none"/>
        <c:tickLblPos val="none"/>
        <c:crossAx val="77614080"/>
        <c:crosses val="autoZero"/>
        <c:auto val="1"/>
        <c:lblOffset val="100"/>
        <c:baseTimeUnit val="years"/>
      </c:dateAx>
      <c:valAx>
        <c:axId val="776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83" t="s">
        <v>123</v>
      </c>
      <c r="AE8" s="83"/>
      <c r="AF8" s="83"/>
      <c r="AG8" s="83"/>
      <c r="AH8" s="83"/>
      <c r="AI8" s="83"/>
      <c r="AJ8" s="83"/>
      <c r="AK8" s="4"/>
      <c r="AL8" s="49">
        <f>データ!S6</f>
        <v>82026</v>
      </c>
      <c r="AM8" s="49"/>
      <c r="AN8" s="49"/>
      <c r="AO8" s="49"/>
      <c r="AP8" s="49"/>
      <c r="AQ8" s="49"/>
      <c r="AR8" s="49"/>
      <c r="AS8" s="49"/>
      <c r="AT8" s="45">
        <f>データ!T6</f>
        <v>536.12</v>
      </c>
      <c r="AU8" s="45"/>
      <c r="AV8" s="45"/>
      <c r="AW8" s="45"/>
      <c r="AX8" s="45"/>
      <c r="AY8" s="45"/>
      <c r="AZ8" s="45"/>
      <c r="BA8" s="45"/>
      <c r="BB8" s="45">
        <f>データ!U6</f>
        <v>153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22.59</v>
      </c>
      <c r="Q10" s="45"/>
      <c r="R10" s="45"/>
      <c r="S10" s="45"/>
      <c r="T10" s="45"/>
      <c r="U10" s="45"/>
      <c r="V10" s="45"/>
      <c r="W10" s="45">
        <f>データ!Q6</f>
        <v>68.36</v>
      </c>
      <c r="X10" s="45"/>
      <c r="Y10" s="45"/>
      <c r="Z10" s="45"/>
      <c r="AA10" s="45"/>
      <c r="AB10" s="45"/>
      <c r="AC10" s="45"/>
      <c r="AD10" s="49">
        <f>データ!R6</f>
        <v>3083</v>
      </c>
      <c r="AE10" s="49"/>
      <c r="AF10" s="49"/>
      <c r="AG10" s="49"/>
      <c r="AH10" s="49"/>
      <c r="AI10" s="49"/>
      <c r="AJ10" s="49"/>
      <c r="AK10" s="2"/>
      <c r="AL10" s="49">
        <f>データ!V6</f>
        <v>18412</v>
      </c>
      <c r="AM10" s="49"/>
      <c r="AN10" s="49"/>
      <c r="AO10" s="49"/>
      <c r="AP10" s="49"/>
      <c r="AQ10" s="49"/>
      <c r="AR10" s="49"/>
      <c r="AS10" s="49"/>
      <c r="AT10" s="45">
        <f>データ!W6</f>
        <v>7.42</v>
      </c>
      <c r="AU10" s="45"/>
      <c r="AV10" s="45"/>
      <c r="AW10" s="45"/>
      <c r="AX10" s="45"/>
      <c r="AY10" s="45"/>
      <c r="AZ10" s="45"/>
      <c r="BA10" s="45"/>
      <c r="BB10" s="45">
        <f>データ!X6</f>
        <v>2481.4</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33"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6"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42129</v>
      </c>
      <c r="D6" s="33">
        <f t="shared" si="3"/>
        <v>47</v>
      </c>
      <c r="E6" s="33">
        <f t="shared" si="3"/>
        <v>17</v>
      </c>
      <c r="F6" s="33">
        <f t="shared" si="3"/>
        <v>1</v>
      </c>
      <c r="G6" s="33">
        <f t="shared" si="3"/>
        <v>0</v>
      </c>
      <c r="H6" s="33" t="str">
        <f t="shared" si="3"/>
        <v>宮城県　登米市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22.59</v>
      </c>
      <c r="Q6" s="34">
        <f t="shared" si="3"/>
        <v>68.36</v>
      </c>
      <c r="R6" s="34">
        <f t="shared" si="3"/>
        <v>3083</v>
      </c>
      <c r="S6" s="34">
        <f t="shared" si="3"/>
        <v>82026</v>
      </c>
      <c r="T6" s="34">
        <f t="shared" si="3"/>
        <v>536.12</v>
      </c>
      <c r="U6" s="34">
        <f t="shared" si="3"/>
        <v>153</v>
      </c>
      <c r="V6" s="34">
        <f t="shared" si="3"/>
        <v>18412</v>
      </c>
      <c r="W6" s="34">
        <f t="shared" si="3"/>
        <v>7.42</v>
      </c>
      <c r="X6" s="34">
        <f t="shared" si="3"/>
        <v>2481.4</v>
      </c>
      <c r="Y6" s="35">
        <f>IF(Y7="",NA(),Y7)</f>
        <v>71.73</v>
      </c>
      <c r="Z6" s="35">
        <f t="shared" ref="Z6:AH6" si="4">IF(Z7="",NA(),Z7)</f>
        <v>62.97</v>
      </c>
      <c r="AA6" s="35">
        <f t="shared" si="4"/>
        <v>74.56</v>
      </c>
      <c r="AB6" s="35">
        <f t="shared" si="4"/>
        <v>77.97</v>
      </c>
      <c r="AC6" s="35">
        <f t="shared" si="4"/>
        <v>71.19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2378.2600000000002</v>
      </c>
      <c r="BG6" s="35">
        <f t="shared" ref="BG6:BO6" si="7">IF(BG7="",NA(),BG7)</f>
        <v>2828.6</v>
      </c>
      <c r="BH6" s="35">
        <f t="shared" si="7"/>
        <v>1155.5</v>
      </c>
      <c r="BI6" s="35">
        <f t="shared" si="7"/>
        <v>1117.95</v>
      </c>
      <c r="BJ6" s="35">
        <f t="shared" si="7"/>
        <v>552.86</v>
      </c>
      <c r="BK6" s="35">
        <f t="shared" si="7"/>
        <v>1309.43</v>
      </c>
      <c r="BL6" s="35">
        <f t="shared" si="7"/>
        <v>1306.92</v>
      </c>
      <c r="BM6" s="35">
        <f t="shared" si="7"/>
        <v>1203.71</v>
      </c>
      <c r="BN6" s="35">
        <f t="shared" si="7"/>
        <v>1118.56</v>
      </c>
      <c r="BO6" s="35">
        <f t="shared" si="7"/>
        <v>1047.6500000000001</v>
      </c>
      <c r="BP6" s="34" t="str">
        <f>IF(BP7="","",IF(BP7="-","【-】","【"&amp;SUBSTITUTE(TEXT(BP7,"#,##0.00"),"-","△")&amp;"】"))</f>
        <v>【728.30】</v>
      </c>
      <c r="BQ6" s="35">
        <f>IF(BQ7="",NA(),BQ7)</f>
        <v>34.450000000000003</v>
      </c>
      <c r="BR6" s="35">
        <f t="shared" ref="BR6:BZ6" si="8">IF(BR7="",NA(),BR7)</f>
        <v>39.869999999999997</v>
      </c>
      <c r="BS6" s="35">
        <f t="shared" si="8"/>
        <v>68.55</v>
      </c>
      <c r="BT6" s="35">
        <f t="shared" si="8"/>
        <v>73.92</v>
      </c>
      <c r="BU6" s="35">
        <f t="shared" si="8"/>
        <v>80.02</v>
      </c>
      <c r="BV6" s="35">
        <f t="shared" si="8"/>
        <v>67.59</v>
      </c>
      <c r="BW6" s="35">
        <f t="shared" si="8"/>
        <v>68.510000000000005</v>
      </c>
      <c r="BX6" s="35">
        <f t="shared" si="8"/>
        <v>69.739999999999995</v>
      </c>
      <c r="BY6" s="35">
        <f t="shared" si="8"/>
        <v>72.33</v>
      </c>
      <c r="BZ6" s="35">
        <f t="shared" si="8"/>
        <v>74.040000000000006</v>
      </c>
      <c r="CA6" s="34" t="str">
        <f>IF(CA7="","",IF(CA7="-","【-】","【"&amp;SUBSTITUTE(TEXT(CA7,"#,##0.00"),"-","△")&amp;"】"))</f>
        <v>【100.04】</v>
      </c>
      <c r="CB6" s="35">
        <f>IF(CB7="",NA(),CB7)</f>
        <v>483.77</v>
      </c>
      <c r="CC6" s="35">
        <f t="shared" ref="CC6:CK6" si="9">IF(CC7="",NA(),CC7)</f>
        <v>421.71</v>
      </c>
      <c r="CD6" s="35">
        <f t="shared" si="9"/>
        <v>252.87</v>
      </c>
      <c r="CE6" s="35">
        <f t="shared" si="9"/>
        <v>235.45</v>
      </c>
      <c r="CF6" s="35">
        <f t="shared" si="9"/>
        <v>218.14</v>
      </c>
      <c r="CG6" s="35">
        <f t="shared" si="9"/>
        <v>251.88</v>
      </c>
      <c r="CH6" s="35">
        <f t="shared" si="9"/>
        <v>247.43</v>
      </c>
      <c r="CI6" s="35">
        <f t="shared" si="9"/>
        <v>248.89</v>
      </c>
      <c r="CJ6" s="35">
        <f t="shared" si="9"/>
        <v>215.28</v>
      </c>
      <c r="CK6" s="35">
        <f t="shared" si="9"/>
        <v>235.61</v>
      </c>
      <c r="CL6" s="34" t="str">
        <f>IF(CL7="","",IF(CL7="-","【-】","【"&amp;SUBSTITUTE(TEXT(CL7,"#,##0.00"),"-","△")&amp;"】"))</f>
        <v>【137.82】</v>
      </c>
      <c r="CM6" s="35">
        <f>IF(CM7="",NA(),CM7)</f>
        <v>61.52</v>
      </c>
      <c r="CN6" s="35">
        <f t="shared" ref="CN6:CV6" si="10">IF(CN7="",NA(),CN7)</f>
        <v>45.41</v>
      </c>
      <c r="CO6" s="35">
        <f t="shared" si="10"/>
        <v>45.82</v>
      </c>
      <c r="CP6" s="35">
        <f t="shared" si="10"/>
        <v>47.44</v>
      </c>
      <c r="CQ6" s="35">
        <f t="shared" si="10"/>
        <v>48.61</v>
      </c>
      <c r="CR6" s="35">
        <f t="shared" si="10"/>
        <v>49.29</v>
      </c>
      <c r="CS6" s="35">
        <f t="shared" si="10"/>
        <v>50.32</v>
      </c>
      <c r="CT6" s="35">
        <f t="shared" si="10"/>
        <v>49.89</v>
      </c>
      <c r="CU6" s="35">
        <f t="shared" si="10"/>
        <v>54.67</v>
      </c>
      <c r="CV6" s="35">
        <f t="shared" si="10"/>
        <v>49.25</v>
      </c>
      <c r="CW6" s="34" t="str">
        <f>IF(CW7="","",IF(CW7="-","【-】","【"&amp;SUBSTITUTE(TEXT(CW7,"#,##0.00"),"-","△")&amp;"】"))</f>
        <v>【60.09】</v>
      </c>
      <c r="CX6" s="35">
        <f>IF(CX7="",NA(),CX7)</f>
        <v>75.430000000000007</v>
      </c>
      <c r="CY6" s="35">
        <f t="shared" ref="CY6:DG6" si="11">IF(CY7="",NA(),CY7)</f>
        <v>76.819999999999993</v>
      </c>
      <c r="CZ6" s="35">
        <f t="shared" si="11"/>
        <v>76.25</v>
      </c>
      <c r="DA6" s="35">
        <f t="shared" si="11"/>
        <v>74.58</v>
      </c>
      <c r="DB6" s="35">
        <f t="shared" si="11"/>
        <v>76.180000000000007</v>
      </c>
      <c r="DC6" s="35">
        <f t="shared" si="11"/>
        <v>84.31</v>
      </c>
      <c r="DD6" s="35">
        <f t="shared" si="11"/>
        <v>84.57</v>
      </c>
      <c r="DE6" s="35">
        <f t="shared" si="11"/>
        <v>84.73</v>
      </c>
      <c r="DF6" s="35">
        <f t="shared" si="11"/>
        <v>83.8</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0.11</v>
      </c>
      <c r="EN6" s="35">
        <f t="shared" si="14"/>
        <v>0.1</v>
      </c>
      <c r="EO6" s="34" t="str">
        <f>IF(EO7="","",IF(EO7="-","【-】","【"&amp;SUBSTITUTE(TEXT(EO7,"#,##0.00"),"-","△")&amp;"】"))</f>
        <v>【0.27】</v>
      </c>
    </row>
    <row r="7" spans="1:145" s="36" customFormat="1" x14ac:dyDescent="0.15">
      <c r="A7" s="28"/>
      <c r="B7" s="37">
        <v>2016</v>
      </c>
      <c r="C7" s="37">
        <v>42129</v>
      </c>
      <c r="D7" s="37">
        <v>47</v>
      </c>
      <c r="E7" s="37">
        <v>17</v>
      </c>
      <c r="F7" s="37">
        <v>1</v>
      </c>
      <c r="G7" s="37">
        <v>0</v>
      </c>
      <c r="H7" s="37" t="s">
        <v>109</v>
      </c>
      <c r="I7" s="37" t="s">
        <v>110</v>
      </c>
      <c r="J7" s="37" t="s">
        <v>111</v>
      </c>
      <c r="K7" s="37" t="s">
        <v>112</v>
      </c>
      <c r="L7" s="37" t="s">
        <v>113</v>
      </c>
      <c r="M7" s="37"/>
      <c r="N7" s="38" t="s">
        <v>114</v>
      </c>
      <c r="O7" s="38" t="s">
        <v>115</v>
      </c>
      <c r="P7" s="38">
        <v>22.59</v>
      </c>
      <c r="Q7" s="38">
        <v>68.36</v>
      </c>
      <c r="R7" s="38">
        <v>3083</v>
      </c>
      <c r="S7" s="38">
        <v>82026</v>
      </c>
      <c r="T7" s="38">
        <v>536.12</v>
      </c>
      <c r="U7" s="38">
        <v>153</v>
      </c>
      <c r="V7" s="38">
        <v>18412</v>
      </c>
      <c r="W7" s="38">
        <v>7.42</v>
      </c>
      <c r="X7" s="38">
        <v>2481.4</v>
      </c>
      <c r="Y7" s="38">
        <v>71.73</v>
      </c>
      <c r="Z7" s="38">
        <v>62.97</v>
      </c>
      <c r="AA7" s="38">
        <v>74.56</v>
      </c>
      <c r="AB7" s="38">
        <v>77.97</v>
      </c>
      <c r="AC7" s="38">
        <v>71.19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2378.2600000000002</v>
      </c>
      <c r="BG7" s="38">
        <v>2828.6</v>
      </c>
      <c r="BH7" s="38">
        <v>1155.5</v>
      </c>
      <c r="BI7" s="38">
        <v>1117.95</v>
      </c>
      <c r="BJ7" s="38">
        <v>552.86</v>
      </c>
      <c r="BK7" s="38">
        <v>1309.43</v>
      </c>
      <c r="BL7" s="38">
        <v>1306.92</v>
      </c>
      <c r="BM7" s="38">
        <v>1203.71</v>
      </c>
      <c r="BN7" s="38">
        <v>1118.56</v>
      </c>
      <c r="BO7" s="38">
        <v>1047.6500000000001</v>
      </c>
      <c r="BP7" s="38">
        <v>728.3</v>
      </c>
      <c r="BQ7" s="38">
        <v>34.450000000000003</v>
      </c>
      <c r="BR7" s="38">
        <v>39.869999999999997</v>
      </c>
      <c r="BS7" s="38">
        <v>68.55</v>
      </c>
      <c r="BT7" s="38">
        <v>73.92</v>
      </c>
      <c r="BU7" s="38">
        <v>80.02</v>
      </c>
      <c r="BV7" s="38">
        <v>67.59</v>
      </c>
      <c r="BW7" s="38">
        <v>68.510000000000005</v>
      </c>
      <c r="BX7" s="38">
        <v>69.739999999999995</v>
      </c>
      <c r="BY7" s="38">
        <v>72.33</v>
      </c>
      <c r="BZ7" s="38">
        <v>74.040000000000006</v>
      </c>
      <c r="CA7" s="38">
        <v>100.04</v>
      </c>
      <c r="CB7" s="38">
        <v>483.77</v>
      </c>
      <c r="CC7" s="38">
        <v>421.71</v>
      </c>
      <c r="CD7" s="38">
        <v>252.87</v>
      </c>
      <c r="CE7" s="38">
        <v>235.45</v>
      </c>
      <c r="CF7" s="38">
        <v>218.14</v>
      </c>
      <c r="CG7" s="38">
        <v>251.88</v>
      </c>
      <c r="CH7" s="38">
        <v>247.43</v>
      </c>
      <c r="CI7" s="38">
        <v>248.89</v>
      </c>
      <c r="CJ7" s="38">
        <v>215.28</v>
      </c>
      <c r="CK7" s="38">
        <v>235.61</v>
      </c>
      <c r="CL7" s="38">
        <v>137.82</v>
      </c>
      <c r="CM7" s="38">
        <v>61.52</v>
      </c>
      <c r="CN7" s="38">
        <v>45.41</v>
      </c>
      <c r="CO7" s="38">
        <v>45.82</v>
      </c>
      <c r="CP7" s="38">
        <v>47.44</v>
      </c>
      <c r="CQ7" s="38">
        <v>48.61</v>
      </c>
      <c r="CR7" s="38">
        <v>49.29</v>
      </c>
      <c r="CS7" s="38">
        <v>50.32</v>
      </c>
      <c r="CT7" s="38">
        <v>49.89</v>
      </c>
      <c r="CU7" s="38">
        <v>54.67</v>
      </c>
      <c r="CV7" s="38">
        <v>49.25</v>
      </c>
      <c r="CW7" s="38">
        <v>60.09</v>
      </c>
      <c r="CX7" s="38">
        <v>75.430000000000007</v>
      </c>
      <c r="CY7" s="38">
        <v>76.819999999999993</v>
      </c>
      <c r="CZ7" s="38">
        <v>76.25</v>
      </c>
      <c r="DA7" s="38">
        <v>74.58</v>
      </c>
      <c r="DB7" s="38">
        <v>76.180000000000007</v>
      </c>
      <c r="DC7" s="38">
        <v>84.31</v>
      </c>
      <c r="DD7" s="38">
        <v>84.57</v>
      </c>
      <c r="DE7" s="38">
        <v>84.73</v>
      </c>
      <c r="DF7" s="38">
        <v>83.8</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0.11</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2018-02-16T02:16:30Z</cp:lastPrinted>
  <dcterms:created xsi:type="dcterms:W3CDTF">2017-12-25T02:02:27Z</dcterms:created>
  <dcterms:modified xsi:type="dcterms:W3CDTF">2018-02-16T05:02:18Z</dcterms:modified>
  <cp:category/>
</cp:coreProperties>
</file>