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09 岩沼市★\2回目\"/>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T10" i="4"/>
  <c r="AL10" i="4"/>
  <c r="AL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<sst xmlns="http://schemas.openxmlformats.org/spreadsheetml/2006/main" count="240" uniqueCount="127">
  <si>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</si>
  <si>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</si>
  <si>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</si>
  <si>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</si>
  <si>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</si>
  <si>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</si>
  <si>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</si>
  <si>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</si>
  <si>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</si>
  <si>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</si>
  <si>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</si>
  <si>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</si>
  <si>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</si>
  <si>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</si>
  <si>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</si>
  <si>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</si>
  <si>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</si>
  <si>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</si>
  <si>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</si>
  <si>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</si>
  <si>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</si>
  <si>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</si>
  <si>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</si>
  <si>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</si>
  <si>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</si>
  <si>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</si>
  <si>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</si>
  <si>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</si>
  <si>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</si>
  <si>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</si>
  <si>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</si>
  <si>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</si>
  <si>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</si>
  <si>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</si>
  <si>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</si>
  <si>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</si>
  <si>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</si>
  <si>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</si>
  <si>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</si>
  <si>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</si>
  <si>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</si>
  <si>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</si>
  <si>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</si>
  <si>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</si>
  <si>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</si>
  <si>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</si>
  <si>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</si>
  <si>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</si>
  <si>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</si>
  <si>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</si>
  <si>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</si>
  <si>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</si>
  <si>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</si>
  <si>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</si>
  <si>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</si>
  <si>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</si>
  <si>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</si>
  <si>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</si>
  <si>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</si>
  <si>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</si>
  <si>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</si>
  <si>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</si>
  <si>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</si>
  <si>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</si>
  <si>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</si>
  <si>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</si>
  <si>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</si>
  <si>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</si>
  <si>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</si>
  <si>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</si>
  <si>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</si>
  <si>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</si>
  <si>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</si>
  <si>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</si>
  <si>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</si>
  <si>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</si>
  <si>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</si>
  <si>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</si>
  <si>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</si>
  <si>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</si>
  <si>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</si>
  <si>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</si>
  <si>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</si>
  <si>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</si>
  <si>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</si>
  <si>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</si>
  <si>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</si>
  <si>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</si>
  <si>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</si>
  <si>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</si>
  <si>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</si>
  <si>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</si>
  <si>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</si>
  <si>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</si>
  <si>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</si>
  <si>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</si>
  <si>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</si>
  <si>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</si>
  <si>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</si>
  <si>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</si>
  <si>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</si>
  <si>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</si>
  <si>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</si>
  <si>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</si>
  <si>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</si>
  <si>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</si>
  <si>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</si>
  <si>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</si>
  <si>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</si>
  <si>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</si>
  <si>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</si>
  <si>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岩沼市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</si>
  <si>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</si>
  <si>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</si>
  <si>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</si>
  <si>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</si>
  <si>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</si>
  <si>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</si>
  <si>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</si>
  <si>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</si>
  <si>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</si>
  <si>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</si>
  <si>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</si>
  <si>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震災以降に農業集落排水事業を継続して実施している地区（長岡地区）については、共用開始より10年程度の比較的新しい施設であるため、近い将来に管渠更新等の投資が必要となる状況ではないが、市域の下水道施設全体を俯瞰して将来にわたる改築需要を勘案しつつ、維持管理・改築・修繕の一体的な最適化を図る長寿命化計画を策定し、将来的には公共下水道事業と統合して、持続的な下水道事業運営を確保していく予定である。</t>
    <rPh sb="1" eb="3">
      <t>シンサイ</t>
    </rPh>
    <rPh sb="39" eb="41">
      <t>キョウヨウ</t>
    </rPh>
    <rPh sb="41" eb="43">
      <t>カイシ</t>
    </rPh>
    <rPh sb="47" eb="48">
      <t>ネン</t>
    </rPh>
    <rPh sb="48" eb="50">
      <t>テイド</t>
    </rPh>
    <rPh sb="51" eb="54">
      <t>ヒカクテキ</t>
    </rPh>
    <rPh sb="54" eb="55">
      <t>アタラ</t>
    </rPh>
    <rPh sb="57" eb="59">
      <t>シセツ</t>
    </rPh>
    <rPh sb="65" eb="66">
      <t>チカ</t>
    </rPh>
    <rPh sb="67" eb="69">
      <t>ショウライ</t>
    </rPh>
    <rPh sb="70" eb="71">
      <t>カン</t>
    </rPh>
    <rPh sb="71" eb="72">
      <t>キョ</t>
    </rPh>
    <rPh sb="72" eb="74">
      <t>コウシン</t>
    </rPh>
    <rPh sb="74" eb="75">
      <t>トウ</t>
    </rPh>
    <rPh sb="76" eb="78">
      <t>トウシ</t>
    </rPh>
    <rPh sb="79" eb="81">
      <t>ヒツヨウ</t>
    </rPh>
    <rPh sb="84" eb="86">
      <t>ジョウキョウ</t>
    </rPh>
    <rPh sb="92" eb="94">
      <t>シイキ</t>
    </rPh>
    <rPh sb="145" eb="146">
      <t>チョウ</t>
    </rPh>
    <rPh sb="146" eb="149">
      <t>ジュミョウカ</t>
    </rPh>
    <rPh sb="152" eb="154">
      <t>サクテイ</t>
    </rPh>
    <rPh sb="156" eb="158">
      <t>ショウライ</t>
    </rPh>
    <rPh sb="158" eb="159">
      <t>テキ</t>
    </rPh>
    <rPh sb="161" eb="168">
      <t>コウキョウ</t>
    </rPh>
    <rPh sb="169" eb="171">
      <t>トウゴウ</t>
    </rPh>
    <rPh sb="192" eb="194">
      <t>ヨテイ</t>
    </rPh>
    <phoneticPr fontId="7"/>
  </si>
  <si>
    <t>　【①収益的収支比率】
　前年比0.51％の増と改善傾向は見られるものの当該指標が100％を下回っていることから、単年度の収支が赤字であり、市一般会計からの繰入金に依存していることが示されている。
　今後、公共下水道事業との統合なども含めた適切な経営計画を策定する必要がある。
　【④企業債残高対事業規模比率】
　震災以降は、災害復旧や借換債等の影響により数値の変動が大きくあった後、徐々に安定しいるが、震災により廃止した地区の企業債が残っている影響もあり類似団体平均値よりも著しく高い数値にある。
　【⑤経費回収率】
　前年比△0.64％の減となった要因としては、料金収入の減及び汚水処理費の増にあるが、類似団体平均値を大きく下回っており、公費負担が高い状況にある。　
　【⑥汚水処理原価】
　経費回収率と同様に類似団体平均より高い数値となっているため、今後、公共下水道との統合も含め汚水処理コストの削減に向けた経営改善が必要である。
　【⑦施設利用率】
　震災以降は類似団体平均を下回っているが、壊滅した相野釜地区を排水計画から廃止する予定であり、将来的には回復する見込みである。
　【⑧水洗化率】
　前年比1.43％の増、類似団体平均以上という数値結果から、水洗化率向上の取組の効果が現れていることが確認できる。今後も継続して適切な汚水処理及び使用料収入の増加を図るため、更なる接続促進に努める。</t>
    <rPh sb="24" eb="26">
      <t>カイゼン</t>
    </rPh>
    <rPh sb="26" eb="28">
      <t>ケイコウ</t>
    </rPh>
    <rPh sb="29" eb="30">
      <t>ミ</t>
    </rPh>
    <rPh sb="36" eb="38">
      <t>トウガイ</t>
    </rPh>
    <rPh sb="38" eb="40">
      <t>シヒョウ</t>
    </rPh>
    <rPh sb="46" eb="48">
      <t>シタマワ</t>
    </rPh>
    <rPh sb="57" eb="58">
      <t>タン</t>
    </rPh>
    <rPh sb="58" eb="60">
      <t>ネンド</t>
    </rPh>
    <rPh sb="61" eb="63">
      <t>シュウシ</t>
    </rPh>
    <rPh sb="64" eb="66">
      <t>アカジ</t>
    </rPh>
    <rPh sb="70" eb="71">
      <t>シ</t>
    </rPh>
    <rPh sb="71" eb="73">
      <t>イッパン</t>
    </rPh>
    <rPh sb="73" eb="75">
      <t>カイケイ</t>
    </rPh>
    <rPh sb="78" eb="80">
      <t>クリイレ</t>
    </rPh>
    <rPh sb="80" eb="81">
      <t>キン</t>
    </rPh>
    <rPh sb="82" eb="84">
      <t>イゾン</t>
    </rPh>
    <rPh sb="91" eb="92">
      <t>シメ</t>
    </rPh>
    <rPh sb="100" eb="102">
      <t>コンゴ</t>
    </rPh>
    <rPh sb="103" eb="105">
      <t>コウキョウ</t>
    </rPh>
    <rPh sb="105" eb="108">
      <t>ゲスイドウ</t>
    </rPh>
    <rPh sb="108" eb="110">
      <t>ジギョウ</t>
    </rPh>
    <rPh sb="112" eb="114">
      <t>トウゴウ</t>
    </rPh>
    <rPh sb="117" eb="118">
      <t>フク</t>
    </rPh>
    <rPh sb="120" eb="122">
      <t>テキセツ</t>
    </rPh>
    <rPh sb="123" eb="125">
      <t>ケイエイ</t>
    </rPh>
    <rPh sb="125" eb="127">
      <t>ケイカク</t>
    </rPh>
    <rPh sb="128" eb="130">
      <t>サクテイ</t>
    </rPh>
    <rPh sb="132" eb="134">
      <t>ヒツヨウ</t>
    </rPh>
    <rPh sb="157" eb="159">
      <t>シンサイ</t>
    </rPh>
    <rPh sb="159" eb="161">
      <t>イコウ</t>
    </rPh>
    <rPh sb="163" eb="165">
      <t>サイガイ</t>
    </rPh>
    <rPh sb="165" eb="167">
      <t>フッキュウ</t>
    </rPh>
    <rPh sb="168" eb="170">
      <t>カリカエ</t>
    </rPh>
    <rPh sb="170" eb="171">
      <t>サイ</t>
    </rPh>
    <rPh sb="171" eb="172">
      <t>トウ</t>
    </rPh>
    <rPh sb="173" eb="175">
      <t>エイキョウ</t>
    </rPh>
    <rPh sb="178" eb="180">
      <t>スウチ</t>
    </rPh>
    <rPh sb="181" eb="183">
      <t>ヘンドウ</t>
    </rPh>
    <rPh sb="184" eb="185">
      <t>オオ</t>
    </rPh>
    <rPh sb="190" eb="191">
      <t>ノチ</t>
    </rPh>
    <rPh sb="192" eb="194">
      <t>ジョジョ</t>
    </rPh>
    <rPh sb="195" eb="197">
      <t>アンテイ</t>
    </rPh>
    <rPh sb="202" eb="204">
      <t>シンサイ</t>
    </rPh>
    <rPh sb="207" eb="209">
      <t>ハイシ</t>
    </rPh>
    <rPh sb="211" eb="213">
      <t>チク</t>
    </rPh>
    <rPh sb="214" eb="216">
      <t>キギョウ</t>
    </rPh>
    <rPh sb="216" eb="217">
      <t>サイ</t>
    </rPh>
    <rPh sb="218" eb="219">
      <t>ノコ</t>
    </rPh>
    <rPh sb="223" eb="225">
      <t>エイキョウ</t>
    </rPh>
    <rPh sb="228" eb="230">
      <t>ルイジ</t>
    </rPh>
    <rPh sb="230" eb="232">
      <t>ダンタイ</t>
    </rPh>
    <rPh sb="232" eb="234">
      <t>ヘイキン</t>
    </rPh>
    <rPh sb="234" eb="235">
      <t>チ</t>
    </rPh>
    <rPh sb="238" eb="239">
      <t>イチジル</t>
    </rPh>
    <rPh sb="241" eb="242">
      <t>タカ</t>
    </rPh>
    <rPh sb="243" eb="245">
      <t>スウチ</t>
    </rPh>
    <rPh sb="253" eb="255">
      <t>ケイヒ</t>
    </rPh>
    <rPh sb="261" eb="263">
      <t>ゼンネン</t>
    </rPh>
    <rPh sb="263" eb="264">
      <t>ヒ</t>
    </rPh>
    <rPh sb="271" eb="272">
      <t>ゲン</t>
    </rPh>
    <rPh sb="276" eb="278">
      <t>ヨウイン</t>
    </rPh>
    <rPh sb="283" eb="285">
      <t>リョウキン</t>
    </rPh>
    <rPh sb="285" eb="287">
      <t>シュウニュウ</t>
    </rPh>
    <rPh sb="288" eb="289">
      <t>ゲン</t>
    </rPh>
    <rPh sb="289" eb="290">
      <t>オヨ</t>
    </rPh>
    <rPh sb="291" eb="292">
      <t>オ</t>
    </rPh>
    <rPh sb="292" eb="293">
      <t>スイ</t>
    </rPh>
    <rPh sb="293" eb="295">
      <t>ショリ</t>
    </rPh>
    <rPh sb="295" eb="296">
      <t>ヒ</t>
    </rPh>
    <rPh sb="297" eb="298">
      <t>ゾウ</t>
    </rPh>
    <rPh sb="303" eb="305">
      <t>ルイジ</t>
    </rPh>
    <rPh sb="305" eb="307">
      <t>ダンタイ</t>
    </rPh>
    <rPh sb="307" eb="309">
      <t>ヘイキン</t>
    </rPh>
    <rPh sb="309" eb="310">
      <t>チ</t>
    </rPh>
    <rPh sb="311" eb="312">
      <t>オオ</t>
    </rPh>
    <rPh sb="314" eb="316">
      <t>シタマワ</t>
    </rPh>
    <rPh sb="323" eb="325">
      <t>フタン</t>
    </rPh>
    <rPh sb="326" eb="327">
      <t>タカ</t>
    </rPh>
    <rPh sb="328" eb="330">
      <t>ジョウキョウ</t>
    </rPh>
    <rPh sb="348" eb="350">
      <t>ケイヒ</t>
    </rPh>
    <rPh sb="350" eb="352">
      <t>カイシュウ</t>
    </rPh>
    <rPh sb="352" eb="353">
      <t>リツ</t>
    </rPh>
    <rPh sb="354" eb="356">
      <t>ドウヨウ</t>
    </rPh>
    <rPh sb="357" eb="359">
      <t>ルイジ</t>
    </rPh>
    <rPh sb="359" eb="361">
      <t>ダンタイ</t>
    </rPh>
    <rPh sb="361" eb="363">
      <t>ヘイキン</t>
    </rPh>
    <rPh sb="365" eb="366">
      <t>タカ</t>
    </rPh>
    <rPh sb="367" eb="369">
      <t>スウチ</t>
    </rPh>
    <rPh sb="378" eb="380">
      <t>コンゴ</t>
    </rPh>
    <rPh sb="391" eb="392">
      <t>フク</t>
    </rPh>
    <rPh sb="393" eb="395">
      <t>オスイ</t>
    </rPh>
    <rPh sb="395" eb="397">
      <t>ショリ</t>
    </rPh>
    <rPh sb="401" eb="403">
      <t>サクゲン</t>
    </rPh>
    <rPh sb="404" eb="405">
      <t>ム</t>
    </rPh>
    <rPh sb="407" eb="409">
      <t>ケイエイ</t>
    </rPh>
    <rPh sb="409" eb="411">
      <t>カイゼン</t>
    </rPh>
    <rPh sb="412" eb="414">
      <t>ヒツヨウ</t>
    </rPh>
    <rPh sb="422" eb="424">
      <t>シセツ</t>
    </rPh>
    <rPh sb="424" eb="427">
      <t>リヨウリツ</t>
    </rPh>
    <rPh sb="430" eb="432">
      <t>シンサイ</t>
    </rPh>
    <rPh sb="432" eb="434">
      <t>イコウ</t>
    </rPh>
    <rPh sb="435" eb="437">
      <t>ルイジ</t>
    </rPh>
    <rPh sb="437" eb="439">
      <t>ダンタイ</t>
    </rPh>
    <rPh sb="439" eb="441">
      <t>ヘイキン</t>
    </rPh>
    <rPh sb="442" eb="444">
      <t>シタマワ</t>
    </rPh>
    <rPh sb="450" eb="452">
      <t>カイメツ</t>
    </rPh>
    <rPh sb="454" eb="457">
      <t>アイノカマ</t>
    </rPh>
    <rPh sb="457" eb="459">
      <t>チク</t>
    </rPh>
    <rPh sb="460" eb="462">
      <t>ハイスイ</t>
    </rPh>
    <rPh sb="466" eb="468">
      <t>ハイシ</t>
    </rPh>
    <rPh sb="470" eb="472">
      <t>ヨテイ</t>
    </rPh>
    <rPh sb="476" eb="479">
      <t>ショウライテキ</t>
    </rPh>
    <rPh sb="481" eb="483">
      <t>カイフク</t>
    </rPh>
    <rPh sb="485" eb="487">
      <t>ミコ</t>
    </rPh>
    <rPh sb="503" eb="505">
      <t>ゼンネン</t>
    </rPh>
    <rPh sb="514" eb="516">
      <t>ルイジ</t>
    </rPh>
    <rPh sb="516" eb="518">
      <t>ダンタイ</t>
    </rPh>
    <rPh sb="520" eb="522">
      <t>イジョウ</t>
    </rPh>
    <rPh sb="525" eb="527">
      <t>スウチ</t>
    </rPh>
    <rPh sb="527" eb="529">
      <t>ケッカ</t>
    </rPh>
    <rPh sb="532" eb="535">
      <t>スイセンカ</t>
    </rPh>
    <rPh sb="535" eb="536">
      <t>リツ</t>
    </rPh>
    <rPh sb="536" eb="538">
      <t>コウジョウ</t>
    </rPh>
    <rPh sb="539" eb="541">
      <t>トリクミ</t>
    </rPh>
    <rPh sb="542" eb="544">
      <t>コウカ</t>
    </rPh>
    <rPh sb="545" eb="546">
      <t>アラワ</t>
    </rPh>
    <rPh sb="553" eb="555">
      <t>カクニン</t>
    </rPh>
    <rPh sb="559" eb="561">
      <t>コンゴ</t>
    </rPh>
    <rPh sb="562" eb="564">
      <t>ケイゾク</t>
    </rPh>
    <rPh sb="566" eb="568">
      <t>テキセツ</t>
    </rPh>
    <rPh sb="569" eb="571">
      <t>オスイ</t>
    </rPh>
    <rPh sb="571" eb="573">
      <t>ショリ</t>
    </rPh>
    <rPh sb="573" eb="574">
      <t>オヨ</t>
    </rPh>
    <rPh sb="575" eb="577">
      <t>シヨウ</t>
    </rPh>
    <rPh sb="577" eb="578">
      <t>リョウ</t>
    </rPh>
    <rPh sb="578" eb="580">
      <t>シュウニュウ</t>
    </rPh>
    <rPh sb="581" eb="583">
      <t>ゾウカ</t>
    </rPh>
    <rPh sb="584" eb="585">
      <t>ハカ</t>
    </rPh>
    <rPh sb="589" eb="590">
      <t>サラ</t>
    </rPh>
    <rPh sb="592" eb="594">
      <t>セツゾク</t>
    </rPh>
    <rPh sb="594" eb="596">
      <t>ソクシン</t>
    </rPh>
    <rPh sb="597" eb="598">
      <t>ツト</t>
    </rPh>
    <phoneticPr fontId="7"/>
  </si>
  <si>
    <t>　現状では、震災による料金収入の減少、津波により消失した施設の企業債償還及び被災管路充填工事等により一般会計からの繰入金に大きく依存している状況にある。
　平成31年度から公共下水道事業会計と併せて地方公営企業法を適用し、より経営状況の適格な把握及び資産の適切な管理を図り、経営計画を策定する予定であるが、施設の耐用年数等を考慮して、将来的には、公共下水道事業と統合することが必要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</si>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</sst>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7-4966-9107-632010C5657D}"/>
            </c:ext>
          </c:extLst>
        </c:ser>
        <c:dLbls>
          <c:showLegendKey val="0"/>
          <c:showVal val="0"/>
          <c:showCatName val="0"/>
          <c:showSerName val="0"/>
          <c:showPercent val="0"/>
          <c:showBubbleSize val="0"/>
        </c:dLbls>
        <c:gapWidth val="150"/>
        <c:axId val="201474128"/>
        <c:axId val="2014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8C7-4966-9107-632010C5657D}"/>
            </c:ext>
          </c:extLst>
        </c:ser>
        <c:dLbls>
          <c:showLegendKey val="0"/>
          <c:showVal val="0"/>
          <c:showCatName val="0"/>
          <c:showSerName val="0"/>
          <c:showPercent val="0"/>
          <c:showBubbleSize val="0"/>
        </c:dLbls>
        <c:marker val="1"/>
        <c:smooth val="0"/>
        <c:axId val="201474128"/>
        <c:axId val="201474520"/>
      </c:lineChart>
      <c:dateAx>
        <c:axId val="201474128"/>
        <c:scaling>
          <c:orientation val="minMax"/>
        </c:scaling>
        <c:delete val="1"/>
        <c:axPos val="b"/>
        <c:numFmt formatCode="ge" sourceLinked="1"/>
        <c:majorTickMark val="none"/>
        <c:minorTickMark val="none"/>
        <c:tickLblPos val="none"/>
        <c:crossAx val="201474520"/>
        <c:crosses val="autoZero"/>
        <c:auto val="1"/>
        <c:lblOffset val="100"/>
        <c:baseTimeUnit val="years"/>
      </c:dateAx>
      <c:valAx>
        <c:axId val="2014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7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31.33</c:v>
                </c:pt>
                <c:pt idx="1">
                  <c:v>30.92</c:v>
                </c:pt>
                <c:pt idx="2">
                  <c:v>37.75</c:v>
                </c:pt>
                <c:pt idx="3">
                  <c:v>35.94</c:v>
                </c:pt>
                <c:pt idx="4">
                  <c:v>35.94</c:v>
                </c:pt>
              </c:numCache>
            </c:numRef>
          </c:val>
          <c:extLst>
            <c:ext xmlns:c16="http://schemas.microsoft.com/office/drawing/2014/chart" uri="{C3380CC4-5D6E-409C-BE32-E72D297353CC}">
              <c16:uniqueId val="{00000000-4438-431D-ADCD-C30F2DC3C342}"/>
            </c:ext>
          </c:extLst>
        </c:ser>
        <c:dLbls>
          <c:showLegendKey val="0"/>
          <c:showVal val="0"/>
          <c:showCatName val="0"/>
          <c:showSerName val="0"/>
          <c:showPercent val="0"/>
          <c:showBubbleSize val="0"/>
        </c:dLbls>
        <c:gapWidth val="150"/>
        <c:axId val="306393784"/>
        <c:axId val="3063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4438-431D-ADCD-C30F2DC3C342}"/>
            </c:ext>
          </c:extLst>
        </c:ser>
        <c:dLbls>
          <c:showLegendKey val="0"/>
          <c:showVal val="0"/>
          <c:showCatName val="0"/>
          <c:showSerName val="0"/>
          <c:showPercent val="0"/>
          <c:showBubbleSize val="0"/>
        </c:dLbls>
        <c:marker val="1"/>
        <c:smooth val="0"/>
        <c:axId val="306393784"/>
        <c:axId val="306394176"/>
      </c:lineChart>
      <c:dateAx>
        <c:axId val="306393784"/>
        <c:scaling>
          <c:orientation val="minMax"/>
        </c:scaling>
        <c:delete val="1"/>
        <c:axPos val="b"/>
        <c:numFmt formatCode="ge" sourceLinked="1"/>
        <c:majorTickMark val="none"/>
        <c:minorTickMark val="none"/>
        <c:tickLblPos val="none"/>
        <c:crossAx val="306394176"/>
        <c:crosses val="autoZero"/>
        <c:auto val="1"/>
        <c:lblOffset val="100"/>
        <c:baseTimeUnit val="years"/>
      </c:dateAx>
      <c:valAx>
        <c:axId val="306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88.14</c:v>
                </c:pt>
                <c:pt idx="1">
                  <c:v>87.94</c:v>
                </c:pt>
                <c:pt idx="2">
                  <c:v>89.23</c:v>
                </c:pt>
                <c:pt idx="3">
                  <c:v>85.89</c:v>
                </c:pt>
                <c:pt idx="4">
                  <c:v>87.41</c:v>
                </c:pt>
              </c:numCache>
            </c:numRef>
          </c:val>
          <c:extLst>
            <c:ext xmlns:c16="http://schemas.microsoft.com/office/drawing/2014/chart" uri="{C3380CC4-5D6E-409C-BE32-E72D297353CC}">
              <c16:uniqueId val="{00000000-ECCA-42D8-879B-AF171F79CCD6}"/>
            </c:ext>
          </c:extLst>
        </c:ser>
        <c:dLbls>
          <c:showLegendKey val="0"/>
          <c:showVal val="0"/>
          <c:showCatName val="0"/>
          <c:showSerName val="0"/>
          <c:showPercent val="0"/>
          <c:showBubbleSize val="0"/>
        </c:dLbls>
        <c:gapWidth val="150"/>
        <c:axId val="306395352"/>
        <c:axId val="3063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ECCA-42D8-879B-AF171F79CCD6}"/>
            </c:ext>
          </c:extLst>
        </c:ser>
        <c:dLbls>
          <c:showLegendKey val="0"/>
          <c:showVal val="0"/>
          <c:showCatName val="0"/>
          <c:showSerName val="0"/>
          <c:showPercent val="0"/>
          <c:showBubbleSize val="0"/>
        </c:dLbls>
        <c:marker val="1"/>
        <c:smooth val="0"/>
        <c:axId val="306395352"/>
        <c:axId val="306395744"/>
      </c:lineChart>
      <c:dateAx>
        <c:axId val="306395352"/>
        <c:scaling>
          <c:orientation val="minMax"/>
        </c:scaling>
        <c:delete val="1"/>
        <c:axPos val="b"/>
        <c:numFmt formatCode="ge" sourceLinked="1"/>
        <c:majorTickMark val="none"/>
        <c:minorTickMark val="none"/>
        <c:tickLblPos val="none"/>
        <c:crossAx val="306395744"/>
        <c:crosses val="autoZero"/>
        <c:auto val="1"/>
        <c:lblOffset val="100"/>
        <c:baseTimeUnit val="years"/>
      </c:dateAx>
      <c:valAx>
        <c:axId val="3063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25.73</c:v>
                </c:pt>
                <c:pt idx="1">
                  <c:v>106.02</c:v>
                </c:pt>
                <c:pt idx="2">
                  <c:v>64.55</c:v>
                </c:pt>
                <c:pt idx="3">
                  <c:v>74.22</c:v>
                </c:pt>
                <c:pt idx="4">
                  <c:v>74.73</c:v>
                </c:pt>
              </c:numCache>
            </c:numRef>
          </c:val>
          <c:extLst>
            <c:ext xmlns:c16="http://schemas.microsoft.com/office/drawing/2014/chart" uri="{C3380CC4-5D6E-409C-BE32-E72D297353CC}">
              <c16:uniqueId val="{00000000-BC30-45E5-AD9F-AE427BD057C2}"/>
            </c:ext>
          </c:extLst>
        </c:ser>
        <c:dLbls>
          <c:showLegendKey val="0"/>
          <c:showVal val="0"/>
          <c:showCatName val="0"/>
          <c:showSerName val="0"/>
          <c:showPercent val="0"/>
          <c:showBubbleSize val="0"/>
        </c:dLbls>
        <c:gapWidth val="150"/>
        <c:axId val="201477656"/>
        <c:axId val="2014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0-45E5-AD9F-AE427BD057C2}"/>
            </c:ext>
          </c:extLst>
        </c:ser>
        <c:dLbls>
          <c:showLegendKey val="0"/>
          <c:showVal val="0"/>
          <c:showCatName val="0"/>
          <c:showSerName val="0"/>
          <c:showPercent val="0"/>
          <c:showBubbleSize val="0"/>
        </c:dLbls>
        <c:marker val="1"/>
        <c:smooth val="0"/>
        <c:axId val="201477656"/>
        <c:axId val="201478048"/>
      </c:lineChart>
      <c:dateAx>
        <c:axId val="201477656"/>
        <c:scaling>
          <c:orientation val="minMax"/>
        </c:scaling>
        <c:delete val="1"/>
        <c:axPos val="b"/>
        <c:numFmt formatCode="ge" sourceLinked="1"/>
        <c:majorTickMark val="none"/>
        <c:minorTickMark val="none"/>
        <c:tickLblPos val="none"/>
        <c:crossAx val="201478048"/>
        <c:crosses val="autoZero"/>
        <c:auto val="1"/>
        <c:lblOffset val="100"/>
        <c:baseTimeUnit val="years"/>
      </c:dateAx>
      <c:valAx>
        <c:axId val="2014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4-41E7-8EC6-DB7A0E5007F4}"/>
            </c:ext>
          </c:extLst>
        </c:ser>
        <c:dLbls>
          <c:showLegendKey val="0"/>
          <c:showVal val="0"/>
          <c:showCatName val="0"/>
          <c:showSerName val="0"/>
          <c:showPercent val="0"/>
          <c:showBubbleSize val="0"/>
        </c:dLbls>
        <c:gapWidth val="150"/>
        <c:axId val="201479224"/>
        <c:axId val="201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4-41E7-8EC6-DB7A0E5007F4}"/>
            </c:ext>
          </c:extLst>
        </c:ser>
        <c:dLbls>
          <c:showLegendKey val="0"/>
          <c:showVal val="0"/>
          <c:showCatName val="0"/>
          <c:showSerName val="0"/>
          <c:showPercent val="0"/>
          <c:showBubbleSize val="0"/>
        </c:dLbls>
        <c:marker val="1"/>
        <c:smooth val="0"/>
        <c:axId val="201479224"/>
        <c:axId val="201479616"/>
      </c:lineChart>
      <c:dateAx>
        <c:axId val="201479224"/>
        <c:scaling>
          <c:orientation val="minMax"/>
        </c:scaling>
        <c:delete val="1"/>
        <c:axPos val="b"/>
        <c:numFmt formatCode="ge" sourceLinked="1"/>
        <c:majorTickMark val="none"/>
        <c:minorTickMark val="none"/>
        <c:tickLblPos val="none"/>
        <c:crossAx val="201479616"/>
        <c:crosses val="autoZero"/>
        <c:auto val="1"/>
        <c:lblOffset val="100"/>
        <c:baseTimeUnit val="years"/>
      </c:dateAx>
      <c:valAx>
        <c:axId val="201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E-4872-9F33-6408A89FB2FD}"/>
            </c:ext>
          </c:extLst>
        </c:ser>
        <c:dLbls>
          <c:showLegendKey val="0"/>
          <c:showVal val="0"/>
          <c:showCatName val="0"/>
          <c:showSerName val="0"/>
          <c:showPercent val="0"/>
          <c:showBubbleSize val="0"/>
        </c:dLbls>
        <c:gapWidth val="150"/>
        <c:axId val="306193672"/>
        <c:axId val="30619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E-4872-9F33-6408A89FB2FD}"/>
            </c:ext>
          </c:extLst>
        </c:ser>
        <c:dLbls>
          <c:showLegendKey val="0"/>
          <c:showVal val="0"/>
          <c:showCatName val="0"/>
          <c:showSerName val="0"/>
          <c:showPercent val="0"/>
          <c:showBubbleSize val="0"/>
        </c:dLbls>
        <c:marker val="1"/>
        <c:smooth val="0"/>
        <c:axId val="306193672"/>
        <c:axId val="306194064"/>
      </c:lineChart>
      <c:dateAx>
        <c:axId val="306193672"/>
        <c:scaling>
          <c:orientation val="minMax"/>
        </c:scaling>
        <c:delete val="1"/>
        <c:axPos val="b"/>
        <c:numFmt formatCode="ge" sourceLinked="1"/>
        <c:majorTickMark val="none"/>
        <c:minorTickMark val="none"/>
        <c:tickLblPos val="none"/>
        <c:crossAx val="306194064"/>
        <c:crosses val="autoZero"/>
        <c:auto val="1"/>
        <c:lblOffset val="100"/>
        <c:baseTimeUnit val="years"/>
      </c:dateAx>
      <c:valAx>
        <c:axId val="3061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6-4997-B07F-5B71D7FEB862}"/>
            </c:ext>
          </c:extLst>
        </c:ser>
        <c:dLbls>
          <c:showLegendKey val="0"/>
          <c:showVal val="0"/>
          <c:showCatName val="0"/>
          <c:showSerName val="0"/>
          <c:showPercent val="0"/>
          <c:showBubbleSize val="0"/>
        </c:dLbls>
        <c:gapWidth val="150"/>
        <c:axId val="306195240"/>
        <c:axId val="30619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6-4997-B07F-5B71D7FEB862}"/>
            </c:ext>
          </c:extLst>
        </c:ser>
        <c:dLbls>
          <c:showLegendKey val="0"/>
          <c:showVal val="0"/>
          <c:showCatName val="0"/>
          <c:showSerName val="0"/>
          <c:showPercent val="0"/>
          <c:showBubbleSize val="0"/>
        </c:dLbls>
        <c:marker val="1"/>
        <c:smooth val="0"/>
        <c:axId val="306195240"/>
        <c:axId val="306195632"/>
      </c:lineChart>
      <c:dateAx>
        <c:axId val="306195240"/>
        <c:scaling>
          <c:orientation val="minMax"/>
        </c:scaling>
        <c:delete val="1"/>
        <c:axPos val="b"/>
        <c:numFmt formatCode="ge" sourceLinked="1"/>
        <c:majorTickMark val="none"/>
        <c:minorTickMark val="none"/>
        <c:tickLblPos val="none"/>
        <c:crossAx val="306195632"/>
        <c:crosses val="autoZero"/>
        <c:auto val="1"/>
        <c:lblOffset val="100"/>
        <c:baseTimeUnit val="years"/>
      </c:dateAx>
      <c:valAx>
        <c:axId val="3061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C-42B1-B4EC-E39D5226E619}"/>
            </c:ext>
          </c:extLst>
        </c:ser>
        <c:dLbls>
          <c:showLegendKey val="0"/>
          <c:showVal val="0"/>
          <c:showCatName val="0"/>
          <c:showSerName val="0"/>
          <c:showPercent val="0"/>
          <c:showBubbleSize val="0"/>
        </c:dLbls>
        <c:gapWidth val="150"/>
        <c:axId val="306284920"/>
        <c:axId val="3062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C-42B1-B4EC-E39D5226E619}"/>
            </c:ext>
          </c:extLst>
        </c:ser>
        <c:dLbls>
          <c:showLegendKey val="0"/>
          <c:showVal val="0"/>
          <c:showCatName val="0"/>
          <c:showSerName val="0"/>
          <c:showPercent val="0"/>
          <c:showBubbleSize val="0"/>
        </c:dLbls>
        <c:marker val="1"/>
        <c:smooth val="0"/>
        <c:axId val="306284920"/>
        <c:axId val="306285312"/>
      </c:lineChart>
      <c:dateAx>
        <c:axId val="306284920"/>
        <c:scaling>
          <c:orientation val="minMax"/>
        </c:scaling>
        <c:delete val="1"/>
        <c:axPos val="b"/>
        <c:numFmt formatCode="ge" sourceLinked="1"/>
        <c:majorTickMark val="none"/>
        <c:minorTickMark val="none"/>
        <c:tickLblPos val="none"/>
        <c:crossAx val="306285312"/>
        <c:crosses val="autoZero"/>
        <c:auto val="1"/>
        <c:lblOffset val="100"/>
        <c:baseTimeUnit val="years"/>
      </c:dateAx>
      <c:valAx>
        <c:axId val="306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3980.02</c:v>
                </c:pt>
                <c:pt idx="1">
                  <c:v>1148.57</c:v>
                </c:pt>
                <c:pt idx="2">
                  <c:v>3042.36</c:v>
                </c:pt>
                <c:pt idx="3">
                  <c:v>2596.65</c:v>
                </c:pt>
                <c:pt idx="4">
                  <c:v>2877.49</c:v>
                </c:pt>
              </c:numCache>
            </c:numRef>
          </c:val>
          <c:extLst>
            <c:ext xmlns:c16="http://schemas.microsoft.com/office/drawing/2014/chart" uri="{C3380CC4-5D6E-409C-BE32-E72D297353CC}">
              <c16:uniqueId val="{00000000-7DEB-4531-93D8-76BE6425BECE}"/>
            </c:ext>
          </c:extLst>
        </c:ser>
        <c:dLbls>
          <c:showLegendKey val="0"/>
          <c:showVal val="0"/>
          <c:showCatName val="0"/>
          <c:showSerName val="0"/>
          <c:showPercent val="0"/>
          <c:showBubbleSize val="0"/>
        </c:dLbls>
        <c:gapWidth val="150"/>
        <c:axId val="306286488"/>
        <c:axId val="3062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7DEB-4531-93D8-76BE6425BECE}"/>
            </c:ext>
          </c:extLst>
        </c:ser>
        <c:dLbls>
          <c:showLegendKey val="0"/>
          <c:showVal val="0"/>
          <c:showCatName val="0"/>
          <c:showSerName val="0"/>
          <c:showPercent val="0"/>
          <c:showBubbleSize val="0"/>
        </c:dLbls>
        <c:marker val="1"/>
        <c:smooth val="0"/>
        <c:axId val="306286488"/>
        <c:axId val="306286880"/>
      </c:lineChart>
      <c:dateAx>
        <c:axId val="306286488"/>
        <c:scaling>
          <c:orientation val="minMax"/>
        </c:scaling>
        <c:delete val="1"/>
        <c:axPos val="b"/>
        <c:numFmt formatCode="ge" sourceLinked="1"/>
        <c:majorTickMark val="none"/>
        <c:minorTickMark val="none"/>
        <c:tickLblPos val="none"/>
        <c:crossAx val="306286880"/>
        <c:crosses val="autoZero"/>
        <c:auto val="1"/>
        <c:lblOffset val="100"/>
        <c:baseTimeUnit val="years"/>
      </c:dateAx>
      <c:valAx>
        <c:axId val="3062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8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19.54</c:v>
                </c:pt>
                <c:pt idx="1">
                  <c:v>44.2</c:v>
                </c:pt>
                <c:pt idx="2">
                  <c:v>22.92</c:v>
                </c:pt>
                <c:pt idx="3">
                  <c:v>21.55</c:v>
                </c:pt>
                <c:pt idx="4">
                  <c:v>20.91</c:v>
                </c:pt>
              </c:numCache>
            </c:numRef>
          </c:val>
          <c:extLst>
            <c:ext xmlns:c16="http://schemas.microsoft.com/office/drawing/2014/chart" uri="{C3380CC4-5D6E-409C-BE32-E72D297353CC}">
              <c16:uniqueId val="{00000000-A0F0-4263-A5BF-C9A94D0800BD}"/>
            </c:ext>
          </c:extLst>
        </c:ser>
        <c:dLbls>
          <c:showLegendKey val="0"/>
          <c:showVal val="0"/>
          <c:showCatName val="0"/>
          <c:showSerName val="0"/>
          <c:showPercent val="0"/>
          <c:showBubbleSize val="0"/>
        </c:dLbls>
        <c:gapWidth val="150"/>
        <c:axId val="306193280"/>
        <c:axId val="30619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A0F0-4263-A5BF-C9A94D0800BD}"/>
            </c:ext>
          </c:extLst>
        </c:ser>
        <c:dLbls>
          <c:showLegendKey val="0"/>
          <c:showVal val="0"/>
          <c:showCatName val="0"/>
          <c:showSerName val="0"/>
          <c:showPercent val="0"/>
          <c:showBubbleSize val="0"/>
        </c:dLbls>
        <c:marker val="1"/>
        <c:smooth val="0"/>
        <c:axId val="306193280"/>
        <c:axId val="306192888"/>
      </c:lineChart>
      <c:dateAx>
        <c:axId val="306193280"/>
        <c:scaling>
          <c:orientation val="minMax"/>
        </c:scaling>
        <c:delete val="1"/>
        <c:axPos val="b"/>
        <c:numFmt formatCode="ge" sourceLinked="1"/>
        <c:majorTickMark val="none"/>
        <c:minorTickMark val="none"/>
        <c:tickLblPos val="none"/>
        <c:crossAx val="306192888"/>
        <c:crosses val="autoZero"/>
        <c:auto val="1"/>
        <c:lblOffset val="100"/>
        <c:baseTimeUnit val="years"/>
      </c:dateAx>
      <c:valAx>
        <c:axId val="3061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786.37</c:v>
                </c:pt>
                <c:pt idx="1">
                  <c:v>352.34</c:v>
                </c:pt>
                <c:pt idx="2">
                  <c:v>690.55</c:v>
                </c:pt>
                <c:pt idx="3">
                  <c:v>732.87</c:v>
                </c:pt>
                <c:pt idx="4">
                  <c:v>753.97</c:v>
                </c:pt>
              </c:numCache>
            </c:numRef>
          </c:val>
          <c:extLst>
            <c:ext xmlns:c16="http://schemas.microsoft.com/office/drawing/2014/chart" uri="{C3380CC4-5D6E-409C-BE32-E72D297353CC}">
              <c16:uniqueId val="{00000000-6FAF-4769-A8EE-1F58D10D3008}"/>
            </c:ext>
          </c:extLst>
        </c:ser>
        <c:dLbls>
          <c:showLegendKey val="0"/>
          <c:showVal val="0"/>
          <c:showCatName val="0"/>
          <c:showSerName val="0"/>
          <c:showPercent val="0"/>
          <c:showBubbleSize val="0"/>
        </c:dLbls>
        <c:gapWidth val="150"/>
        <c:axId val="201481184"/>
        <c:axId val="20148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6FAF-4769-A8EE-1F58D10D3008}"/>
            </c:ext>
          </c:extLst>
        </c:ser>
        <c:dLbls>
          <c:showLegendKey val="0"/>
          <c:showVal val="0"/>
          <c:showCatName val="0"/>
          <c:showSerName val="0"/>
          <c:showPercent val="0"/>
          <c:showBubbleSize val="0"/>
        </c:dLbls>
        <c:marker val="1"/>
        <c:smooth val="0"/>
        <c:axId val="201481184"/>
        <c:axId val="201480792"/>
      </c:lineChart>
      <c:dateAx>
        <c:axId val="201481184"/>
        <c:scaling>
          <c:orientation val="minMax"/>
        </c:scaling>
        <c:delete val="1"/>
        <c:axPos val="b"/>
        <c:numFmt formatCode="ge" sourceLinked="1"/>
        <c:majorTickMark val="none"/>
        <c:minorTickMark val="none"/>
        <c:tickLblPos val="none"/>
        <c:crossAx val="201480792"/>
        <c:crosses val="autoZero"/>
        <c:auto val="1"/>
        <c:lblOffset val="100"/>
        <c:baseTimeUnit val="years"/>
      </c:dateAx>
      <c:valAx>
        <c:axId val="2014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岩沼市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126</v>
      </c>
      <c r="AE8" s="79"/>
      <c r="AF8" s="79"/>
      <c r="AG8" s="79"/>
      <c r="AH8" s="79"/>
      <c r="AI8" s="79"/>
      <c r="AJ8" s="79"/>
      <c r="AK8" s="4"/>
      <c r="AL8" s="73">
        <f>データ!S6</f>
        <v>44332</v>
      </c>
      <c r="AM8" s="73"/>
      <c r="AN8" s="73"/>
      <c r="AO8" s="73"/>
      <c r="AP8" s="73"/>
      <c r="AQ8" s="73"/>
      <c r="AR8" s="73"/>
      <c r="AS8" s="73"/>
      <c r="AT8" s="72">
        <f>データ!T6</f>
        <v>60.45</v>
      </c>
      <c r="AU8" s="72"/>
      <c r="AV8" s="72"/>
      <c r="AW8" s="72"/>
      <c r="AX8" s="72"/>
      <c r="AY8" s="72"/>
      <c r="AZ8" s="72"/>
      <c r="BA8" s="72"/>
      <c r="BB8" s="72">
        <f>データ!U6</f>
        <v>733.37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2.4</v>
      </c>
      <c r="Q10" s="72"/>
      <c r="R10" s="72"/>
      <c r="S10" s="72"/>
      <c r="T10" s="72"/>
      <c r="U10" s="72"/>
      <c r="V10" s="72"/>
      <c r="W10" s="72">
        <f>データ!Q6</f>
        <v>93.87</v>
      </c>
      <c r="X10" s="72"/>
      <c r="Y10" s="72"/>
      <c r="Z10" s="72"/>
      <c r="AA10" s="72"/>
      <c r="AB10" s="72"/>
      <c r="AC10" s="72"/>
      <c r="AD10" s="73">
        <f>データ!R6</f>
        <v>2892</v>
      </c>
      <c r="AE10" s="73"/>
      <c r="AF10" s="73"/>
      <c r="AG10" s="73"/>
      <c r="AH10" s="73"/>
      <c r="AI10" s="73"/>
      <c r="AJ10" s="73"/>
      <c r="AK10" s="2"/>
      <c r="AL10" s="73">
        <f>データ!V6</f>
        <v>1064</v>
      </c>
      <c r="AM10" s="73"/>
      <c r="AN10" s="73"/>
      <c r="AO10" s="73"/>
      <c r="AP10" s="73"/>
      <c r="AQ10" s="73"/>
      <c r="AR10" s="73"/>
      <c r="AS10" s="73"/>
      <c r="AT10" s="72">
        <f>データ!W6</f>
        <v>1.82</v>
      </c>
      <c r="AU10" s="72"/>
      <c r="AV10" s="72"/>
      <c r="AW10" s="72"/>
      <c r="AX10" s="72"/>
      <c r="AY10" s="72"/>
      <c r="AZ10" s="72"/>
      <c r="BA10" s="72"/>
      <c r="BB10" s="72">
        <f>データ!X6</f>
        <v>584.62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70</v>
      </c>
      <c r="B4" s="30"/>
      <c r="C4" s="30"/>
      <c r="D4" s="30"/>
      <c r="E4" s="30"/>
      <c r="F4" s="30"/>
      <c r="G4" s="30"/>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42111</v>
      </c>
      <c r="D6" s="33">
        <f t="shared" si="3"/>
        <v>47</v>
      </c>
      <c r="E6" s="33">
        <f t="shared" si="3"/>
        <v>17</v>
      </c>
      <c r="F6" s="33">
        <f t="shared" si="3"/>
        <v>5</v>
      </c>
      <c r="G6" s="33">
        <f t="shared" si="3"/>
        <v>0</v>
      </c>
      <c r="H6" s="33" t="str">
        <f t="shared" si="3"/>
        <v>宮城県　岩沼市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2.4</v>
      </c>
      <c r="Q6" s="34">
        <f t="shared" si="3"/>
        <v>93.87</v>
      </c>
      <c r="R6" s="34">
        <f t="shared" si="3"/>
        <v>2892</v>
      </c>
      <c r="S6" s="34">
        <f t="shared" si="3"/>
        <v>44332</v>
      </c>
      <c r="T6" s="34">
        <f t="shared" si="3"/>
        <v>60.45</v>
      </c>
      <c r="U6" s="34">
        <f t="shared" si="3"/>
        <v>733.37</v>
      </c>
      <c r="V6" s="34">
        <f t="shared" si="3"/>
        <v>1064</v>
      </c>
      <c r="W6" s="34">
        <f t="shared" si="3"/>
        <v>1.82</v>
      </c>
      <c r="X6" s="34">
        <f t="shared" si="3"/>
        <v>584.62</v>
      </c>
      <c r="Y6" s="35">
        <f>IF(Y7="",NA(),Y7)</f>
        <v>25.73</v>
      </c>
      <c r="Z6" s="35">
        <f t="shared" ref="Z6:AH6" si="4">IF(Z7="",NA(),Z7)</f>
        <v>106.02</v>
      </c>
      <c r="AA6" s="35">
        <f t="shared" si="4"/>
        <v>64.55</v>
      </c>
      <c r="AB6" s="35">
        <f t="shared" si="4"/>
        <v>74.22</v>
      </c>
      <c r="AC6" s="35">
        <f t="shared" si="4"/>
        <v>74.73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3980.02</v>
      </c>
      <c r="BG6" s="35">
        <f t="shared" ref="BG6:BO6" si="7">IF(BG7="",NA(),BG7)</f>
        <v>1148.57</v>
      </c>
      <c r="BH6" s="35">
        <f t="shared" si="7"/>
        <v>3042.36</v>
      </c>
      <c r="BI6" s="35">
        <f t="shared" si="7"/>
        <v>2596.65</v>
      </c>
      <c r="BJ6" s="35">
        <f t="shared" si="7"/>
        <v>2877.49</v>
      </c>
      <c r="BK6" s="35">
        <f t="shared" si="7"/>
        <v>1197.82</v>
      </c>
      <c r="BL6" s="35">
        <f t="shared" si="7"/>
        <v>1126.77</v>
      </c>
      <c r="BM6" s="35">
        <f t="shared" si="7"/>
        <v>1044.8</v>
      </c>
      <c r="BN6" s="35">
        <f t="shared" si="7"/>
        <v>1081.8</v>
      </c>
      <c r="BO6" s="35">
        <f t="shared" si="7"/>
        <v>974.93</v>
      </c>
      <c r="BP6" s="34" t="str">
        <f>IF(BP7="","",IF(BP7="-","【-】","【"&amp;SUBSTITUTE(TEXT(BP7,"#,##0.00"),"-","△")&amp;"】"))</f>
        <v>【914.53】</v>
      </c>
      <c r="BQ6" s="35">
        <f>IF(BQ7="",NA(),BQ7)</f>
        <v>19.54</v>
      </c>
      <c r="BR6" s="35">
        <f t="shared" ref="BR6:BZ6" si="8">IF(BR7="",NA(),BR7)</f>
        <v>44.2</v>
      </c>
      <c r="BS6" s="35">
        <f t="shared" si="8"/>
        <v>22.92</v>
      </c>
      <c r="BT6" s="35">
        <f t="shared" si="8"/>
        <v>21.55</v>
      </c>
      <c r="BU6" s="35">
        <f t="shared" si="8"/>
        <v>20.91</v>
      </c>
      <c r="BV6" s="35">
        <f t="shared" si="8"/>
        <v>51.03</v>
      </c>
      <c r="BW6" s="35">
        <f t="shared" si="8"/>
        <v>50.9</v>
      </c>
      <c r="BX6" s="35">
        <f t="shared" si="8"/>
        <v>50.82</v>
      </c>
      <c r="BY6" s="35">
        <f t="shared" si="8"/>
        <v>52.19</v>
      </c>
      <c r="BZ6" s="35">
        <f t="shared" si="8"/>
        <v>55.32</v>
      </c>
      <c r="CA6" s="34" t="str">
        <f>IF(CA7="","",IF(CA7="-","【-】","【"&amp;SUBSTITUTE(TEXT(CA7,"#,##0.00"),"-","△")&amp;"】"))</f>
        <v>【55.73】</v>
      </c>
      <c r="CB6" s="35">
        <f>IF(CB7="",NA(),CB7)</f>
        <v>786.37</v>
      </c>
      <c r="CC6" s="35">
        <f t="shared" ref="CC6:CK6" si="9">IF(CC7="",NA(),CC7)</f>
        <v>352.34</v>
      </c>
      <c r="CD6" s="35">
        <f t="shared" si="9"/>
        <v>690.55</v>
      </c>
      <c r="CE6" s="35">
        <f t="shared" si="9"/>
        <v>732.87</v>
      </c>
      <c r="CF6" s="35">
        <f t="shared" si="9"/>
        <v>753.97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31.33</v>
      </c>
      <c r="CN6" s="35">
        <f t="shared" ref="CN6:CV6" si="10">IF(CN7="",NA(),CN7)</f>
        <v>30.92</v>
      </c>
      <c r="CO6" s="35">
        <f t="shared" si="10"/>
        <v>37.75</v>
      </c>
      <c r="CP6" s="35">
        <f t="shared" si="10"/>
        <v>35.94</v>
      </c>
      <c r="CQ6" s="35">
        <f t="shared" si="10"/>
        <v>35.94</v>
      </c>
      <c r="CR6" s="35">
        <f t="shared" si="10"/>
        <v>54.74</v>
      </c>
      <c r="CS6" s="35">
        <f t="shared" si="10"/>
        <v>53.78</v>
      </c>
      <c r="CT6" s="35">
        <f t="shared" si="10"/>
        <v>53.24</v>
      </c>
      <c r="CU6" s="35">
        <f t="shared" si="10"/>
        <v>52.31</v>
      </c>
      <c r="CV6" s="35">
        <f t="shared" si="10"/>
        <v>60.65</v>
      </c>
      <c r="CW6" s="34" t="str">
        <f>IF(CW7="","",IF(CW7="-","【-】","【"&amp;SUBSTITUTE(TEXT(CW7,"#,##0.00"),"-","△")&amp;"】"))</f>
        <v>【59.15】</v>
      </c>
      <c r="CX6" s="35">
        <f>IF(CX7="",NA(),CX7)</f>
        <v>88.14</v>
      </c>
      <c r="CY6" s="35">
        <f t="shared" ref="CY6:DG6" si="11">IF(CY7="",NA(),CY7)</f>
        <v>87.94</v>
      </c>
      <c r="CZ6" s="35">
        <f t="shared" si="11"/>
        <v>89.23</v>
      </c>
      <c r="DA6" s="35">
        <f t="shared" si="11"/>
        <v>85.89</v>
      </c>
      <c r="DB6" s="35">
        <f t="shared" si="11"/>
        <v>87.41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42111</v>
      </c>
      <c r="D7" s="37">
        <v>47</v>
      </c>
      <c r="E7" s="37">
        <v>17</v>
      </c>
      <c r="F7" s="37">
        <v>5</v>
      </c>
      <c r="G7" s="37">
        <v>0</v>
      </c>
      <c r="H7" s="37" t="s">
        <v>111</v>
      </c>
      <c r="I7" s="37" t="s">
        <v>112</v>
      </c>
      <c r="J7" s="37" t="s">
        <v>113</v>
      </c>
      <c r="K7" s="37" t="s">
        <v>114</v>
      </c>
      <c r="L7" s="37" t="s">
        <v>115</v>
      </c>
      <c r="M7" s="37"/>
      <c r="N7" s="38" t="s">
        <v>116</v>
      </c>
      <c r="O7" s="38" t="s">
        <v>117</v>
      </c>
      <c r="P7" s="38">
        <v>2.4</v>
      </c>
      <c r="Q7" s="38">
        <v>93.87</v>
      </c>
      <c r="R7" s="38">
        <v>2892</v>
      </c>
      <c r="S7" s="38">
        <v>44332</v>
      </c>
      <c r="T7" s="38">
        <v>60.45</v>
      </c>
      <c r="U7" s="38">
        <v>733.37</v>
      </c>
      <c r="V7" s="38">
        <v>1064</v>
      </c>
      <c r="W7" s="38">
        <v>1.82</v>
      </c>
      <c r="X7" s="38">
        <v>584.62</v>
      </c>
      <c r="Y7" s="38">
        <v>25.73</v>
      </c>
      <c r="Z7" s="38">
        <v>106.02</v>
      </c>
      <c r="AA7" s="38">
        <v>64.55</v>
      </c>
      <c r="AB7" s="38">
        <v>74.22</v>
      </c>
      <c r="AC7" s="38">
        <v>74.73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3980.02</v>
      </c>
      <c r="BG7" s="38">
        <v>1148.57</v>
      </c>
      <c r="BH7" s="38">
        <v>3042.36</v>
      </c>
      <c r="BI7" s="38">
        <v>2596.65</v>
      </c>
      <c r="BJ7" s="38">
        <v>2877.49</v>
      </c>
      <c r="BK7" s="38">
        <v>1197.82</v>
      </c>
      <c r="BL7" s="38">
        <v>1126.77</v>
      </c>
      <c r="BM7" s="38">
        <v>1044.8</v>
      </c>
      <c r="BN7" s="38">
        <v>1081.8</v>
      </c>
      <c r="BO7" s="38">
        <v>974.93</v>
      </c>
      <c r="BP7" s="38">
        <v>914.53</v>
      </c>
      <c r="BQ7" s="38">
        <v>19.54</v>
      </c>
      <c r="BR7" s="38">
        <v>44.2</v>
      </c>
      <c r="BS7" s="38">
        <v>22.92</v>
      </c>
      <c r="BT7" s="38">
        <v>21.55</v>
      </c>
      <c r="BU7" s="38">
        <v>20.91</v>
      </c>
      <c r="BV7" s="38">
        <v>51.03</v>
      </c>
      <c r="BW7" s="38">
        <v>50.9</v>
      </c>
      <c r="BX7" s="38">
        <v>50.82</v>
      </c>
      <c r="BY7" s="38">
        <v>52.19</v>
      </c>
      <c r="BZ7" s="38">
        <v>55.32</v>
      </c>
      <c r="CA7" s="38">
        <v>55.73</v>
      </c>
      <c r="CB7" s="38">
        <v>786.37</v>
      </c>
      <c r="CC7" s="38">
        <v>352.34</v>
      </c>
      <c r="CD7" s="38">
        <v>690.55</v>
      </c>
      <c r="CE7" s="38">
        <v>732.87</v>
      </c>
      <c r="CF7" s="38">
        <v>753.97</v>
      </c>
      <c r="CG7" s="38">
        <v>289.60000000000002</v>
      </c>
      <c r="CH7" s="38">
        <v>293.27</v>
      </c>
      <c r="CI7" s="38">
        <v>300.52</v>
      </c>
      <c r="CJ7" s="38">
        <v>296.14</v>
      </c>
      <c r="CK7" s="38">
        <v>283.17</v>
      </c>
      <c r="CL7" s="38">
        <v>276.77999999999997</v>
      </c>
      <c r="CM7" s="38">
        <v>31.33</v>
      </c>
      <c r="CN7" s="38">
        <v>30.92</v>
      </c>
      <c r="CO7" s="38">
        <v>37.75</v>
      </c>
      <c r="CP7" s="38">
        <v>35.94</v>
      </c>
      <c r="CQ7" s="38">
        <v>35.94</v>
      </c>
      <c r="CR7" s="38">
        <v>54.74</v>
      </c>
      <c r="CS7" s="38">
        <v>53.78</v>
      </c>
      <c r="CT7" s="38">
        <v>53.24</v>
      </c>
      <c r="CU7" s="38">
        <v>52.31</v>
      </c>
      <c r="CV7" s="38">
        <v>60.65</v>
      </c>
      <c r="CW7" s="38">
        <v>59.15</v>
      </c>
      <c r="CX7" s="38">
        <v>88.14</v>
      </c>
      <c r="CY7" s="38">
        <v>87.94</v>
      </c>
      <c r="CZ7" s="38">
        <v>89.23</v>
      </c>
      <c r="DA7" s="38">
        <v>85.89</v>
      </c>
      <c r="DB7" s="38">
        <v>87.41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2018-02-09T04:18:29Z</cp:lastPrinted>
  <dcterms:created xsi:type="dcterms:W3CDTF">2017-12-25T02:24:40Z</dcterms:created>
  <dcterms:modified xsi:type="dcterms:W3CDTF">2018-02-14T08:27:06Z</dcterms:modified>
  <cp:category/>
</cp:coreProperties>
</file>