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09 岩沼市★\2回目\"/>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P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<sst xmlns="http://schemas.openxmlformats.org/spreadsheetml/2006/main" count="245" uniqueCount="126">
  <si>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</si>
  <si>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</si>
  <si>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</si>
  <si>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</si>
  <si>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</si>
  <si>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</si>
  <si>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</si>
  <si>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</si>
  <si>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</si>
  <si>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</si>
  <si>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</si>
  <si>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</si>
  <si>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</si>
  <si>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</si>
  <si>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</si>
  <si>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</si>
  <si>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</si>
  <si>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</si>
  <si>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</si>
  <si>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</si>
  <si>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</si>
  <si>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</si>
  <si>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</si>
  <si>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</si>
  <si>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</si>
  <si>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</si>
  <si>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</si>
  <si>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</si>
  <si>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</si>
  <si>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</si>
  <si>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</si>
  <si>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</si>
  <si>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</si>
  <si>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</si>
  <si>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</si>
  <si>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</si>
  <si>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</si>
  <si>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</si>
  <si>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</si>
  <si>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</si>
  <si>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</si>
  <si>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</si>
  <si>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</si>
  <si>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</si>
  <si>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</si>
  <si>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</si>
  <si>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</si>
  <si>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</si>
  <si>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</si>
  <si>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</si>
  <si>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</si>
  <si>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</si>
  <si>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</si>
  <si>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</si>
  <si>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</si>
  <si>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</si>
  <si>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</si>
  <si>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</si>
  <si>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</si>
  <si>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</si>
  <si>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</si>
  <si>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</si>
  <si>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</si>
  <si>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</si>
  <si>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</si>
  <si>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</si>
  <si>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</si>
  <si>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</si>
  <si>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</si>
  <si>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</si>
  <si>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</si>
  <si>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</si>
  <si>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</si>
  <si>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</si>
  <si>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</si>
  <si>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</si>
  <si>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</si>
  <si>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</si>
  <si>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</si>
  <si>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</si>
  <si>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</si>
  <si>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</si>
  <si>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</si>
  <si>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</si>
  <si>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</si>
  <si>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</si>
  <si>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</si>
  <si>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</si>
  <si>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</si>
  <si>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</si>
  <si>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</si>
  <si>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</si>
  <si>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</si>
  <si>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</si>
  <si>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</si>
  <si>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</si>
  <si>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</si>
  <si>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</si>
  <si>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</si>
  <si>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</si>
  <si>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</si>
  <si>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</si>
  <si>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</si>
  <si>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</si>
  <si>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</si>
  <si>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</si>
  <si>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</si>
  <si>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</si>
  <si>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</si>
  <si>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</si>
  <si>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岩沼市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</si>
  <si>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</si>
  <si>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</si>
  <si>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</si>
  <si>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</si>
  <si>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</si>
  <si>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</si>
  <si>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</si>
  <si>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</si>
  <si>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</si>
  <si>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</si>
  <si>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</si>
  <si>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本市の公共下水道事業については、昭和47年より建設に着手、昭和60年1月1日より共用開始しており、32年が経過しております。
　平成35年以降から、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長寿命化計画を策定し、持続的な下水道事業運営を確保していく予定である。</t>
    <rPh sb="1" eb="3">
      <t>ホンシ</t>
    </rPh>
    <rPh sb="4" eb="11">
      <t>コウキョウ</t>
    </rPh>
    <rPh sb="17" eb="19">
      <t>ショウワ</t>
    </rPh>
    <rPh sb="21" eb="22">
      <t>ネン</t>
    </rPh>
    <rPh sb="24" eb="26">
      <t>ケンセツ</t>
    </rPh>
    <rPh sb="27" eb="29">
      <t>チャクシュ</t>
    </rPh>
    <rPh sb="30" eb="32">
      <t>ショウワ</t>
    </rPh>
    <rPh sb="34" eb="35">
      <t>ネン</t>
    </rPh>
    <rPh sb="36" eb="37">
      <t>ガツ</t>
    </rPh>
    <rPh sb="38" eb="39">
      <t>ニチ</t>
    </rPh>
    <rPh sb="41" eb="43">
      <t>キョウヨウ</t>
    </rPh>
    <rPh sb="43" eb="45">
      <t>カイシ</t>
    </rPh>
    <rPh sb="52" eb="53">
      <t>ネン</t>
    </rPh>
    <rPh sb="54" eb="56">
      <t>ケイカ</t>
    </rPh>
    <rPh sb="65" eb="67">
      <t>ヘイセイ</t>
    </rPh>
    <rPh sb="69" eb="70">
      <t>ネン</t>
    </rPh>
    <rPh sb="70" eb="72">
      <t>イコウ</t>
    </rPh>
    <rPh sb="75" eb="77">
      <t>トウショ</t>
    </rPh>
    <rPh sb="78" eb="80">
      <t>ケンセツ</t>
    </rPh>
    <rPh sb="82" eb="83">
      <t>カン</t>
    </rPh>
    <rPh sb="83" eb="84">
      <t>キョ</t>
    </rPh>
    <rPh sb="84" eb="85">
      <t>トウ</t>
    </rPh>
    <rPh sb="86" eb="88">
      <t>カイチク</t>
    </rPh>
    <rPh sb="88" eb="90">
      <t>コウシン</t>
    </rPh>
    <rPh sb="97" eb="99">
      <t>ゾウダイ</t>
    </rPh>
    <rPh sb="104" eb="106">
      <t>ミコ</t>
    </rPh>
    <rPh sb="112" eb="114">
      <t>ジンコウ</t>
    </rPh>
    <rPh sb="114" eb="116">
      <t>ゲンショウ</t>
    </rPh>
    <rPh sb="124" eb="126">
      <t>シヨウ</t>
    </rPh>
    <rPh sb="126" eb="127">
      <t>リョウ</t>
    </rPh>
    <rPh sb="127" eb="129">
      <t>シュウニュウ</t>
    </rPh>
    <rPh sb="130" eb="131">
      <t>ゲン</t>
    </rPh>
    <rPh sb="131" eb="132">
      <t>ガク</t>
    </rPh>
    <rPh sb="133" eb="135">
      <t>ソウテイ</t>
    </rPh>
    <rPh sb="138" eb="140">
      <t>ジョウキョウ</t>
    </rPh>
    <rPh sb="192" eb="193">
      <t>チョウ</t>
    </rPh>
    <rPh sb="193" eb="196">
      <t>ジュミョウカ</t>
    </rPh>
    <rPh sb="199" eb="201">
      <t>サクテイ</t>
    </rPh>
    <rPh sb="221" eb="223">
      <t>ヨテイ</t>
    </rPh>
    <phoneticPr fontId="7"/>
  </si>
  <si>
    <t>　本市の公共下水道事業は、①収益的収支比率が100％を下回っていること、④企業債残高対事業規模比率及び⑧水洗化率は類似団体平均よりも高水準にあること、一般会計からの繰入金額が大きいことから、公営企業の継続独立採算制の原則に基づいて自立性をもって事業を継続していくことができるよう、地方公営企業法の適用により経営状況の適格な把握及び下水道資産の適切な管理を図り、中長期的な経営計画の策定を必要とする。</t>
    <rPh sb="1" eb="3">
      <t>ホンシ</t>
    </rPh>
    <rPh sb="4" eb="11">
      <t>コウキョウ</t>
    </rPh>
    <rPh sb="14" eb="17">
      <t>シュウエキテキ</t>
    </rPh>
    <rPh sb="17" eb="19">
      <t>シュウシ</t>
    </rPh>
    <rPh sb="19" eb="21">
      <t>ヒリツ</t>
    </rPh>
    <rPh sb="27" eb="29">
      <t>シタマワ</t>
    </rPh>
    <rPh sb="37" eb="39">
      <t>キギョウ</t>
    </rPh>
    <rPh sb="39" eb="40">
      <t>サイ</t>
    </rPh>
    <rPh sb="40" eb="42">
      <t>ザンダカ</t>
    </rPh>
    <rPh sb="42" eb="43">
      <t>タイ</t>
    </rPh>
    <rPh sb="43" eb="45">
      <t>ジギョウ</t>
    </rPh>
    <rPh sb="45" eb="47">
      <t>キボ</t>
    </rPh>
    <rPh sb="75" eb="77">
      <t>イッパン</t>
    </rPh>
    <rPh sb="77" eb="79">
      <t>カイケイ</t>
    </rPh>
    <rPh sb="82" eb="84">
      <t>クリイレ</t>
    </rPh>
    <rPh sb="84" eb="85">
      <t>キン</t>
    </rPh>
    <rPh sb="85" eb="86">
      <t>ガク</t>
    </rPh>
    <rPh sb="87" eb="88">
      <t>オオ</t>
    </rPh>
    <rPh sb="95" eb="97">
      <t>コウエイ</t>
    </rPh>
    <rPh sb="97" eb="99">
      <t>キギョウ</t>
    </rPh>
    <rPh sb="100" eb="102">
      <t>ケイゾク</t>
    </rPh>
    <rPh sb="102" eb="104">
      <t>ドクリツ</t>
    </rPh>
    <rPh sb="104" eb="106">
      <t>サイサン</t>
    </rPh>
    <rPh sb="106" eb="107">
      <t>セイ</t>
    </rPh>
    <rPh sb="108" eb="110">
      <t>ゲンソク</t>
    </rPh>
    <rPh sb="111" eb="112">
      <t>モト</t>
    </rPh>
    <rPh sb="115" eb="117">
      <t>ジリツ</t>
    </rPh>
    <rPh sb="117" eb="118">
      <t>セイ</t>
    </rPh>
    <rPh sb="122" eb="124">
      <t>ジギョウ</t>
    </rPh>
    <rPh sb="125" eb="127">
      <t>ケイゾク</t>
    </rPh>
    <rPh sb="140" eb="142">
      <t>チホウ</t>
    </rPh>
    <rPh sb="142" eb="144">
      <t>コウエイ</t>
    </rPh>
    <rPh sb="144" eb="146">
      <t>キギョウ</t>
    </rPh>
    <rPh sb="146" eb="147">
      <t>ホウ</t>
    </rPh>
    <rPh sb="148" eb="150">
      <t>テキヨウ</t>
    </rPh>
    <rPh sb="153" eb="155">
      <t>ケイエイ</t>
    </rPh>
    <rPh sb="155" eb="157">
      <t>ジョウキョウ</t>
    </rPh>
    <rPh sb="158" eb="160">
      <t>テキカク</t>
    </rPh>
    <rPh sb="161" eb="163">
      <t>ハアク</t>
    </rPh>
    <rPh sb="163" eb="164">
      <t>オヨ</t>
    </rPh>
    <rPh sb="165" eb="168">
      <t>ゲスイドウ</t>
    </rPh>
    <rPh sb="168" eb="170">
      <t>シサン</t>
    </rPh>
    <rPh sb="171" eb="173">
      <t>テキセツ</t>
    </rPh>
    <rPh sb="174" eb="176">
      <t>カンリ</t>
    </rPh>
    <rPh sb="180" eb="184">
      <t>チュウチョウキテキ</t>
    </rPh>
    <rPh sb="185" eb="187">
      <t>ケイエイ</t>
    </rPh>
    <rPh sb="187" eb="189">
      <t>ケイカク</t>
    </rPh>
    <rPh sb="190" eb="192">
      <t>サクテイ</t>
    </rPh>
    <rPh sb="193" eb="195">
      <t>ヒツヨウ</t>
    </rPh>
    <phoneticPr fontId="7"/>
  </si>
  <si>
    <t>【①収益的収支比率】
　前年比0.57％の増と改善傾向は見られるものの依然として当該指標が100％未満であるため、単年度の収支が赤字であり、市一般会計からの繰入金に依存していることが示されている。
　平成31年度より地方公営企業法の適用を予定しており、移行後は固定資産台帳等のより精度の高い財務諸表を基にしたコスト計算や経営分析による適切な経営計画を策定する必要がある。
【④企業債残高対事業規模比率】
　企業債残高対事業規模比率は、概ね類似団体平均並みであるが、将来的に事業当初に整備した管渠等の老朽化による改修・布設替による企業債借入の増加が見込まれることから計画的整備が課題となってくる。
【⑤経費回収率・⑥汚水処理原価】
 前年度よりも経費回収率で5.71％の増、汚水処理原価で25.4％の減と改善傾向は見られるものの、いずれも類似団体平均値に達していないことより、使用料収入の増及び費用削減に努める必要がある。
【水洗化率】
　95％以上の数値を維持しており、類似団体平均値よりも上回っている。今後も適切な汚水処理及び使用料収入の増加を図るため、更なる接続促進に努める。</t>
    <rPh sb="2" eb="5">
      <t>シュウエキテキ</t>
    </rPh>
    <rPh sb="5" eb="7">
      <t>シュウシ</t>
    </rPh>
    <rPh sb="7" eb="9">
      <t>ヒリツ</t>
    </rPh>
    <rPh sb="12" eb="14">
      <t>ゼンネン</t>
    </rPh>
    <rPh sb="14" eb="15">
      <t>ヒ</t>
    </rPh>
    <rPh sb="21" eb="22">
      <t>ゾウ</t>
    </rPh>
    <rPh sb="23" eb="25">
      <t>カイゼン</t>
    </rPh>
    <rPh sb="25" eb="27">
      <t>ケイコウ</t>
    </rPh>
    <rPh sb="28" eb="29">
      <t>ミ</t>
    </rPh>
    <rPh sb="35" eb="37">
      <t>イゼン</t>
    </rPh>
    <rPh sb="70" eb="71">
      <t>シ</t>
    </rPh>
    <rPh sb="71" eb="73">
      <t>イッパン</t>
    </rPh>
    <rPh sb="73" eb="75">
      <t>カイケイ</t>
    </rPh>
    <rPh sb="78" eb="80">
      <t>クリイレ</t>
    </rPh>
    <rPh sb="80" eb="81">
      <t>キン</t>
    </rPh>
    <rPh sb="82" eb="84">
      <t>イゾン</t>
    </rPh>
    <rPh sb="126" eb="128">
      <t>イコウ</t>
    </rPh>
    <rPh sb="128" eb="129">
      <t>ゴ</t>
    </rPh>
    <rPh sb="188" eb="190">
      <t>キギョウ</t>
    </rPh>
    <rPh sb="190" eb="191">
      <t>サイ</t>
    </rPh>
    <rPh sb="191" eb="193">
      <t>ザンダカ</t>
    </rPh>
    <rPh sb="193" eb="194">
      <t>タイ</t>
    </rPh>
    <rPh sb="194" eb="196">
      <t>ジギョウ</t>
    </rPh>
    <rPh sb="196" eb="198">
      <t>キボ</t>
    </rPh>
    <rPh sb="198" eb="200">
      <t>ヒリツ</t>
    </rPh>
    <rPh sb="300" eb="302">
      <t>ケイヒ</t>
    </rPh>
    <rPh sb="302" eb="304">
      <t>カイシュウ</t>
    </rPh>
    <rPh sb="304" eb="305">
      <t>リツ</t>
    </rPh>
    <rPh sb="307" eb="308">
      <t>オ</t>
    </rPh>
    <rPh sb="308" eb="309">
      <t>スイ</t>
    </rPh>
    <rPh sb="309" eb="311">
      <t>ショリ</t>
    </rPh>
    <rPh sb="311" eb="313">
      <t>ゲンカ</t>
    </rPh>
    <rPh sb="316" eb="318">
      <t>ゼンネン</t>
    </rPh>
    <rPh sb="318" eb="319">
      <t>ド</t>
    </rPh>
    <rPh sb="322" eb="324">
      <t>ケイヒ</t>
    </rPh>
    <rPh sb="324" eb="326">
      <t>カイシュウ</t>
    </rPh>
    <rPh sb="326" eb="327">
      <t>リツ</t>
    </rPh>
    <rPh sb="336" eb="337">
      <t>オ</t>
    </rPh>
    <rPh sb="337" eb="338">
      <t>スイ</t>
    </rPh>
    <rPh sb="338" eb="340">
      <t>ショリ</t>
    </rPh>
    <rPh sb="340" eb="342">
      <t>ゲンカ</t>
    </rPh>
    <rPh sb="349" eb="350">
      <t>ゲン</t>
    </rPh>
    <rPh sb="353" eb="355">
      <t>ケイコウ</t>
    </rPh>
    <rPh sb="356" eb="357">
      <t>ミ</t>
    </rPh>
    <rPh sb="368" eb="370">
      <t>ルイジ</t>
    </rPh>
    <rPh sb="370" eb="372">
      <t>ダンタイ</t>
    </rPh>
    <rPh sb="372" eb="374">
      <t>ヘイキン</t>
    </rPh>
    <rPh sb="374" eb="375">
      <t>チ</t>
    </rPh>
    <rPh sb="376" eb="377">
      <t>タッ</t>
    </rPh>
    <rPh sb="387" eb="389">
      <t>シヨウ</t>
    </rPh>
    <rPh sb="389" eb="390">
      <t>リョウ</t>
    </rPh>
    <rPh sb="390" eb="392">
      <t>シュウニュウ</t>
    </rPh>
    <rPh sb="393" eb="394">
      <t>ゾウ</t>
    </rPh>
    <rPh sb="394" eb="395">
      <t>オヨ</t>
    </rPh>
    <rPh sb="396" eb="398">
      <t>ヒヨウ</t>
    </rPh>
    <rPh sb="398" eb="400">
      <t>サクゲン</t>
    </rPh>
    <rPh sb="401" eb="402">
      <t>ツト</t>
    </rPh>
    <rPh sb="404" eb="406">
      <t>ヒツヨウ</t>
    </rPh>
    <rPh sb="412" eb="415">
      <t>スイセンカ</t>
    </rPh>
    <rPh sb="415" eb="416">
      <t>リツ</t>
    </rPh>
    <rPh sb="422" eb="424">
      <t>イジョウ</t>
    </rPh>
    <rPh sb="425" eb="427">
      <t>スウチ</t>
    </rPh>
    <rPh sb="428" eb="430">
      <t>イジ</t>
    </rPh>
    <rPh sb="441" eb="442">
      <t>チ</t>
    </rPh>
    <rPh sb="452" eb="454">
      <t>コンゴ</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</si>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</sst>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C0-4E17-9AA8-47A35DEB4F84}"/>
            </c:ext>
          </c:extLst>
        </c:ser>
        <c:dLbls>
          <c:showLegendKey val="0"/>
          <c:showVal val="0"/>
          <c:showCatName val="0"/>
          <c:showSerName val="0"/>
          <c:showPercent val="0"/>
          <c:showBubbleSize val="0"/>
        </c:dLbls>
        <c:gapWidth val="150"/>
        <c:axId val="200878192"/>
        <c:axId val="20121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0.1</c:v>
                </c:pt>
                <c:pt idx="3">
                  <c:v>0.27</c:v>
                </c:pt>
                <c:pt idx="4">
                  <c:v>0.17</c:v>
                </c:pt>
              </c:numCache>
            </c:numRef>
          </c:val>
          <c:smooth val="0"/>
          <c:extLst>
            <c:ext xmlns:c16="http://schemas.microsoft.com/office/drawing/2014/chart" uri="{C3380CC4-5D6E-409C-BE32-E72D297353CC}">
              <c16:uniqueId val="{00000001-DAC0-4E17-9AA8-47A35DEB4F84}"/>
            </c:ext>
          </c:extLst>
        </c:ser>
        <c:dLbls>
          <c:showLegendKey val="0"/>
          <c:showVal val="0"/>
          <c:showCatName val="0"/>
          <c:showSerName val="0"/>
          <c:showPercent val="0"/>
          <c:showBubbleSize val="0"/>
        </c:dLbls>
        <c:marker val="1"/>
        <c:smooth val="0"/>
        <c:axId val="200878192"/>
        <c:axId val="201215928"/>
      </c:lineChart>
      <c:dateAx>
        <c:axId val="200878192"/>
        <c:scaling>
          <c:orientation val="minMax"/>
        </c:scaling>
        <c:delete val="1"/>
        <c:axPos val="b"/>
        <c:numFmt formatCode="ge" sourceLinked="1"/>
        <c:majorTickMark val="none"/>
        <c:minorTickMark val="none"/>
        <c:tickLblPos val="none"/>
        <c:crossAx val="201215928"/>
        <c:crosses val="autoZero"/>
        <c:auto val="1"/>
        <c:lblOffset val="100"/>
        <c:baseTimeUnit val="years"/>
      </c:dateAx>
      <c:valAx>
        <c:axId val="20121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7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4B-4183-9F83-0631B2CCE360}"/>
            </c:ext>
          </c:extLst>
        </c:ser>
        <c:dLbls>
          <c:showLegendKey val="0"/>
          <c:showVal val="0"/>
          <c:showCatName val="0"/>
          <c:showSerName val="0"/>
          <c:showPercent val="0"/>
          <c:showBubbleSize val="0"/>
        </c:dLbls>
        <c:gapWidth val="150"/>
        <c:axId val="313189480"/>
        <c:axId val="31318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64.87</c:v>
                </c:pt>
                <c:pt idx="3">
                  <c:v>65.62</c:v>
                </c:pt>
                <c:pt idx="4">
                  <c:v>64.67</c:v>
                </c:pt>
              </c:numCache>
            </c:numRef>
          </c:val>
          <c:smooth val="0"/>
          <c:extLst>
            <c:ext xmlns:c16="http://schemas.microsoft.com/office/drawing/2014/chart" uri="{C3380CC4-5D6E-409C-BE32-E72D297353CC}">
              <c16:uniqueId val="{00000001-7B4B-4183-9F83-0631B2CCE360}"/>
            </c:ext>
          </c:extLst>
        </c:ser>
        <c:dLbls>
          <c:showLegendKey val="0"/>
          <c:showVal val="0"/>
          <c:showCatName val="0"/>
          <c:showSerName val="0"/>
          <c:showPercent val="0"/>
          <c:showBubbleSize val="0"/>
        </c:dLbls>
        <c:marker val="1"/>
        <c:smooth val="0"/>
        <c:axId val="313189480"/>
        <c:axId val="313189872"/>
      </c:lineChart>
      <c:dateAx>
        <c:axId val="313189480"/>
        <c:scaling>
          <c:orientation val="minMax"/>
        </c:scaling>
        <c:delete val="1"/>
        <c:axPos val="b"/>
        <c:numFmt formatCode="ge" sourceLinked="1"/>
        <c:majorTickMark val="none"/>
        <c:minorTickMark val="none"/>
        <c:tickLblPos val="none"/>
        <c:crossAx val="313189872"/>
        <c:crosses val="autoZero"/>
        <c:auto val="1"/>
        <c:lblOffset val="100"/>
        <c:baseTimeUnit val="years"/>
      </c:dateAx>
      <c:valAx>
        <c:axId val="31318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8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98.49</c:v>
                </c:pt>
                <c:pt idx="1">
                  <c:v>97.11</c:v>
                </c:pt>
                <c:pt idx="2">
                  <c:v>98.42</c:v>
                </c:pt>
                <c:pt idx="3">
                  <c:v>99.79</c:v>
                </c:pt>
                <c:pt idx="4">
                  <c:v>96.75</c:v>
                </c:pt>
              </c:numCache>
            </c:numRef>
          </c:val>
          <c:extLst>
            <c:ext xmlns:c16="http://schemas.microsoft.com/office/drawing/2014/chart" uri="{C3380CC4-5D6E-409C-BE32-E72D297353CC}">
              <c16:uniqueId val="{00000000-FB3C-4BA0-9AA9-0587BE219589}"/>
            </c:ext>
          </c:extLst>
        </c:ser>
        <c:dLbls>
          <c:showLegendKey val="0"/>
          <c:showVal val="0"/>
          <c:showCatName val="0"/>
          <c:showSerName val="0"/>
          <c:showPercent val="0"/>
          <c:showBubbleSize val="0"/>
        </c:dLbls>
        <c:gapWidth val="150"/>
        <c:axId val="313191048"/>
        <c:axId val="31319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91.11</c:v>
                </c:pt>
                <c:pt idx="3">
                  <c:v>91.44</c:v>
                </c:pt>
                <c:pt idx="4">
                  <c:v>91.76</c:v>
                </c:pt>
              </c:numCache>
            </c:numRef>
          </c:val>
          <c:smooth val="0"/>
          <c:extLst>
            <c:ext xmlns:c16="http://schemas.microsoft.com/office/drawing/2014/chart" uri="{C3380CC4-5D6E-409C-BE32-E72D297353CC}">
              <c16:uniqueId val="{00000001-FB3C-4BA0-9AA9-0587BE219589}"/>
            </c:ext>
          </c:extLst>
        </c:ser>
        <c:dLbls>
          <c:showLegendKey val="0"/>
          <c:showVal val="0"/>
          <c:showCatName val="0"/>
          <c:showSerName val="0"/>
          <c:showPercent val="0"/>
          <c:showBubbleSize val="0"/>
        </c:dLbls>
        <c:marker val="1"/>
        <c:smooth val="0"/>
        <c:axId val="313191048"/>
        <c:axId val="313191440"/>
      </c:lineChart>
      <c:dateAx>
        <c:axId val="313191048"/>
        <c:scaling>
          <c:orientation val="minMax"/>
        </c:scaling>
        <c:delete val="1"/>
        <c:axPos val="b"/>
        <c:numFmt formatCode="ge" sourceLinked="1"/>
        <c:majorTickMark val="none"/>
        <c:minorTickMark val="none"/>
        <c:tickLblPos val="none"/>
        <c:crossAx val="313191440"/>
        <c:crosses val="autoZero"/>
        <c:auto val="1"/>
        <c:lblOffset val="100"/>
        <c:baseTimeUnit val="years"/>
      </c:dateAx>
      <c:valAx>
        <c:axId val="31319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9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69.77</c:v>
                </c:pt>
                <c:pt idx="1">
                  <c:v>77.39</c:v>
                </c:pt>
                <c:pt idx="2">
                  <c:v>68.17</c:v>
                </c:pt>
                <c:pt idx="3">
                  <c:v>69.680000000000007</c:v>
                </c:pt>
                <c:pt idx="4">
                  <c:v>70.25</c:v>
                </c:pt>
              </c:numCache>
            </c:numRef>
          </c:val>
          <c:extLst>
            <c:ext xmlns:c16="http://schemas.microsoft.com/office/drawing/2014/chart" uri="{C3380CC4-5D6E-409C-BE32-E72D297353CC}">
              <c16:uniqueId val="{00000000-FE44-42A8-86F0-11C9CF7A67C0}"/>
            </c:ext>
          </c:extLst>
        </c:ser>
        <c:dLbls>
          <c:showLegendKey val="0"/>
          <c:showVal val="0"/>
          <c:showCatName val="0"/>
          <c:showSerName val="0"/>
          <c:showPercent val="0"/>
          <c:showBubbleSize val="0"/>
        </c:dLbls>
        <c:gapWidth val="150"/>
        <c:axId val="201217104"/>
        <c:axId val="20121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44-42A8-86F0-11C9CF7A67C0}"/>
            </c:ext>
          </c:extLst>
        </c:ser>
        <c:dLbls>
          <c:showLegendKey val="0"/>
          <c:showVal val="0"/>
          <c:showCatName val="0"/>
          <c:showSerName val="0"/>
          <c:showPercent val="0"/>
          <c:showBubbleSize val="0"/>
        </c:dLbls>
        <c:marker val="1"/>
        <c:smooth val="0"/>
        <c:axId val="201217104"/>
        <c:axId val="201217496"/>
      </c:lineChart>
      <c:dateAx>
        <c:axId val="201217104"/>
        <c:scaling>
          <c:orientation val="minMax"/>
        </c:scaling>
        <c:delete val="1"/>
        <c:axPos val="b"/>
        <c:numFmt formatCode="ge" sourceLinked="1"/>
        <c:majorTickMark val="none"/>
        <c:minorTickMark val="none"/>
        <c:tickLblPos val="none"/>
        <c:crossAx val="201217496"/>
        <c:crosses val="autoZero"/>
        <c:auto val="1"/>
        <c:lblOffset val="100"/>
        <c:baseTimeUnit val="years"/>
      </c:dateAx>
      <c:valAx>
        <c:axId val="20121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A-4221-AB62-471E8EC01C1B}"/>
            </c:ext>
          </c:extLst>
        </c:ser>
        <c:dLbls>
          <c:showLegendKey val="0"/>
          <c:showVal val="0"/>
          <c:showCatName val="0"/>
          <c:showSerName val="0"/>
          <c:showPercent val="0"/>
          <c:showBubbleSize val="0"/>
        </c:dLbls>
        <c:gapWidth val="150"/>
        <c:axId val="201218672"/>
        <c:axId val="20121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A-4221-AB62-471E8EC01C1B}"/>
            </c:ext>
          </c:extLst>
        </c:ser>
        <c:dLbls>
          <c:showLegendKey val="0"/>
          <c:showVal val="0"/>
          <c:showCatName val="0"/>
          <c:showSerName val="0"/>
          <c:showPercent val="0"/>
          <c:showBubbleSize val="0"/>
        </c:dLbls>
        <c:marker val="1"/>
        <c:smooth val="0"/>
        <c:axId val="201218672"/>
        <c:axId val="201219064"/>
      </c:lineChart>
      <c:dateAx>
        <c:axId val="201218672"/>
        <c:scaling>
          <c:orientation val="minMax"/>
        </c:scaling>
        <c:delete val="1"/>
        <c:axPos val="b"/>
        <c:numFmt formatCode="ge" sourceLinked="1"/>
        <c:majorTickMark val="none"/>
        <c:minorTickMark val="none"/>
        <c:tickLblPos val="none"/>
        <c:crossAx val="201219064"/>
        <c:crosses val="autoZero"/>
        <c:auto val="1"/>
        <c:lblOffset val="100"/>
        <c:baseTimeUnit val="years"/>
      </c:dateAx>
      <c:valAx>
        <c:axId val="20121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8C-4C47-B160-C47D3DFDDF45}"/>
            </c:ext>
          </c:extLst>
        </c:ser>
        <c:dLbls>
          <c:showLegendKey val="0"/>
          <c:showVal val="0"/>
          <c:showCatName val="0"/>
          <c:showSerName val="0"/>
          <c:showPercent val="0"/>
          <c:showBubbleSize val="0"/>
        </c:dLbls>
        <c:gapWidth val="150"/>
        <c:axId val="365908336"/>
        <c:axId val="36590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8C-4C47-B160-C47D3DFDDF45}"/>
            </c:ext>
          </c:extLst>
        </c:ser>
        <c:dLbls>
          <c:showLegendKey val="0"/>
          <c:showVal val="0"/>
          <c:showCatName val="0"/>
          <c:showSerName val="0"/>
          <c:showPercent val="0"/>
          <c:showBubbleSize val="0"/>
        </c:dLbls>
        <c:marker val="1"/>
        <c:smooth val="0"/>
        <c:axId val="365908336"/>
        <c:axId val="365908728"/>
      </c:lineChart>
      <c:dateAx>
        <c:axId val="365908336"/>
        <c:scaling>
          <c:orientation val="minMax"/>
        </c:scaling>
        <c:delete val="1"/>
        <c:axPos val="b"/>
        <c:numFmt formatCode="ge" sourceLinked="1"/>
        <c:majorTickMark val="none"/>
        <c:minorTickMark val="none"/>
        <c:tickLblPos val="none"/>
        <c:crossAx val="365908728"/>
        <c:crosses val="autoZero"/>
        <c:auto val="1"/>
        <c:lblOffset val="100"/>
        <c:baseTimeUnit val="years"/>
      </c:dateAx>
      <c:valAx>
        <c:axId val="36590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0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4-4493-BAE3-309207CEAA39}"/>
            </c:ext>
          </c:extLst>
        </c:ser>
        <c:dLbls>
          <c:showLegendKey val="0"/>
          <c:showVal val="0"/>
          <c:showCatName val="0"/>
          <c:showSerName val="0"/>
          <c:showPercent val="0"/>
          <c:showBubbleSize val="0"/>
        </c:dLbls>
        <c:gapWidth val="150"/>
        <c:axId val="365909904"/>
        <c:axId val="36591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4-4493-BAE3-309207CEAA39}"/>
            </c:ext>
          </c:extLst>
        </c:ser>
        <c:dLbls>
          <c:showLegendKey val="0"/>
          <c:showVal val="0"/>
          <c:showCatName val="0"/>
          <c:showSerName val="0"/>
          <c:showPercent val="0"/>
          <c:showBubbleSize val="0"/>
        </c:dLbls>
        <c:marker val="1"/>
        <c:smooth val="0"/>
        <c:axId val="365909904"/>
        <c:axId val="365910296"/>
      </c:lineChart>
      <c:dateAx>
        <c:axId val="365909904"/>
        <c:scaling>
          <c:orientation val="minMax"/>
        </c:scaling>
        <c:delete val="1"/>
        <c:axPos val="b"/>
        <c:numFmt formatCode="ge" sourceLinked="1"/>
        <c:majorTickMark val="none"/>
        <c:minorTickMark val="none"/>
        <c:tickLblPos val="none"/>
        <c:crossAx val="365910296"/>
        <c:crosses val="autoZero"/>
        <c:auto val="1"/>
        <c:lblOffset val="100"/>
        <c:baseTimeUnit val="years"/>
      </c:dateAx>
      <c:valAx>
        <c:axId val="36591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0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94-47CC-8BFF-8C845E766B9B}"/>
            </c:ext>
          </c:extLst>
        </c:ser>
        <c:dLbls>
          <c:showLegendKey val="0"/>
          <c:showVal val="0"/>
          <c:showCatName val="0"/>
          <c:showSerName val="0"/>
          <c:showPercent val="0"/>
          <c:showBubbleSize val="0"/>
        </c:dLbls>
        <c:gapWidth val="150"/>
        <c:axId val="365911472"/>
        <c:axId val="36591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94-47CC-8BFF-8C845E766B9B}"/>
            </c:ext>
          </c:extLst>
        </c:ser>
        <c:dLbls>
          <c:showLegendKey val="0"/>
          <c:showVal val="0"/>
          <c:showCatName val="0"/>
          <c:showSerName val="0"/>
          <c:showPercent val="0"/>
          <c:showBubbleSize val="0"/>
        </c:dLbls>
        <c:marker val="1"/>
        <c:smooth val="0"/>
        <c:axId val="365911472"/>
        <c:axId val="365911864"/>
      </c:lineChart>
      <c:dateAx>
        <c:axId val="365911472"/>
        <c:scaling>
          <c:orientation val="minMax"/>
        </c:scaling>
        <c:delete val="1"/>
        <c:axPos val="b"/>
        <c:numFmt formatCode="ge" sourceLinked="1"/>
        <c:majorTickMark val="none"/>
        <c:minorTickMark val="none"/>
        <c:tickLblPos val="none"/>
        <c:crossAx val="365911864"/>
        <c:crosses val="autoZero"/>
        <c:auto val="1"/>
        <c:lblOffset val="100"/>
        <c:baseTimeUnit val="years"/>
      </c:dateAx>
      <c:valAx>
        <c:axId val="36591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1111.24</c:v>
                </c:pt>
                <c:pt idx="1">
                  <c:v>841.68</c:v>
                </c:pt>
                <c:pt idx="2">
                  <c:v>898.66</c:v>
                </c:pt>
                <c:pt idx="3">
                  <c:v>816.95</c:v>
                </c:pt>
                <c:pt idx="4">
                  <c:v>774.68</c:v>
                </c:pt>
              </c:numCache>
            </c:numRef>
          </c:val>
          <c:extLst>
            <c:ext xmlns:c16="http://schemas.microsoft.com/office/drawing/2014/chart" uri="{C3380CC4-5D6E-409C-BE32-E72D297353CC}">
              <c16:uniqueId val="{00000000-0AB1-4B34-BE92-EF9BF92575E9}"/>
            </c:ext>
          </c:extLst>
        </c:ser>
        <c:dLbls>
          <c:showLegendKey val="0"/>
          <c:showVal val="0"/>
          <c:showCatName val="0"/>
          <c:showSerName val="0"/>
          <c:showPercent val="0"/>
          <c:showBubbleSize val="0"/>
        </c:dLbls>
        <c:gapWidth val="150"/>
        <c:axId val="365913040"/>
        <c:axId val="36591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854.16</c:v>
                </c:pt>
                <c:pt idx="3">
                  <c:v>848.31</c:v>
                </c:pt>
                <c:pt idx="4">
                  <c:v>774.99</c:v>
                </c:pt>
              </c:numCache>
            </c:numRef>
          </c:val>
          <c:smooth val="0"/>
          <c:extLst>
            <c:ext xmlns:c16="http://schemas.microsoft.com/office/drawing/2014/chart" uri="{C3380CC4-5D6E-409C-BE32-E72D297353CC}">
              <c16:uniqueId val="{00000001-0AB1-4B34-BE92-EF9BF92575E9}"/>
            </c:ext>
          </c:extLst>
        </c:ser>
        <c:dLbls>
          <c:showLegendKey val="0"/>
          <c:showVal val="0"/>
          <c:showCatName val="0"/>
          <c:showSerName val="0"/>
          <c:showPercent val="0"/>
          <c:showBubbleSize val="0"/>
        </c:dLbls>
        <c:marker val="1"/>
        <c:smooth val="0"/>
        <c:axId val="365913040"/>
        <c:axId val="365913432"/>
      </c:lineChart>
      <c:dateAx>
        <c:axId val="365913040"/>
        <c:scaling>
          <c:orientation val="minMax"/>
        </c:scaling>
        <c:delete val="1"/>
        <c:axPos val="b"/>
        <c:numFmt formatCode="ge" sourceLinked="1"/>
        <c:majorTickMark val="none"/>
        <c:minorTickMark val="none"/>
        <c:tickLblPos val="none"/>
        <c:crossAx val="365913432"/>
        <c:crosses val="autoZero"/>
        <c:auto val="1"/>
        <c:lblOffset val="100"/>
        <c:baseTimeUnit val="years"/>
      </c:dateAx>
      <c:valAx>
        <c:axId val="36591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61.5</c:v>
                </c:pt>
                <c:pt idx="1">
                  <c:v>61.16</c:v>
                </c:pt>
                <c:pt idx="2">
                  <c:v>54.74</c:v>
                </c:pt>
                <c:pt idx="3">
                  <c:v>63.33</c:v>
                </c:pt>
                <c:pt idx="4">
                  <c:v>69.040000000000006</c:v>
                </c:pt>
              </c:numCache>
            </c:numRef>
          </c:val>
          <c:extLst>
            <c:ext xmlns:c16="http://schemas.microsoft.com/office/drawing/2014/chart" uri="{C3380CC4-5D6E-409C-BE32-E72D297353CC}">
              <c16:uniqueId val="{00000000-676B-4C0C-B257-2E310E342D1C}"/>
            </c:ext>
          </c:extLst>
        </c:ser>
        <c:dLbls>
          <c:showLegendKey val="0"/>
          <c:showVal val="0"/>
          <c:showCatName val="0"/>
          <c:showSerName val="0"/>
          <c:showPercent val="0"/>
          <c:showBubbleSize val="0"/>
        </c:dLbls>
        <c:gapWidth val="150"/>
        <c:axId val="365914608"/>
        <c:axId val="36591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93.13</c:v>
                </c:pt>
                <c:pt idx="3">
                  <c:v>94.38</c:v>
                </c:pt>
                <c:pt idx="4">
                  <c:v>96.57</c:v>
                </c:pt>
              </c:numCache>
            </c:numRef>
          </c:val>
          <c:smooth val="0"/>
          <c:extLst>
            <c:ext xmlns:c16="http://schemas.microsoft.com/office/drawing/2014/chart" uri="{C3380CC4-5D6E-409C-BE32-E72D297353CC}">
              <c16:uniqueId val="{00000001-676B-4C0C-B257-2E310E342D1C}"/>
            </c:ext>
          </c:extLst>
        </c:ser>
        <c:dLbls>
          <c:showLegendKey val="0"/>
          <c:showVal val="0"/>
          <c:showCatName val="0"/>
          <c:showSerName val="0"/>
          <c:showPercent val="0"/>
          <c:showBubbleSize val="0"/>
        </c:dLbls>
        <c:marker val="1"/>
        <c:smooth val="0"/>
        <c:axId val="365914608"/>
        <c:axId val="365915000"/>
      </c:lineChart>
      <c:dateAx>
        <c:axId val="365914608"/>
        <c:scaling>
          <c:orientation val="minMax"/>
        </c:scaling>
        <c:delete val="1"/>
        <c:axPos val="b"/>
        <c:numFmt formatCode="ge" sourceLinked="1"/>
        <c:majorTickMark val="none"/>
        <c:minorTickMark val="none"/>
        <c:tickLblPos val="none"/>
        <c:crossAx val="365915000"/>
        <c:crosses val="autoZero"/>
        <c:auto val="1"/>
        <c:lblOffset val="100"/>
        <c:baseTimeUnit val="years"/>
      </c:dateAx>
      <c:valAx>
        <c:axId val="36591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274.89999999999998</c:v>
                </c:pt>
                <c:pt idx="1">
                  <c:v>278.82</c:v>
                </c:pt>
                <c:pt idx="2">
                  <c:v>318.7</c:v>
                </c:pt>
                <c:pt idx="3">
                  <c:v>273.63</c:v>
                </c:pt>
                <c:pt idx="4">
                  <c:v>248.23</c:v>
                </c:pt>
              </c:numCache>
            </c:numRef>
          </c:val>
          <c:extLst>
            <c:ext xmlns:c16="http://schemas.microsoft.com/office/drawing/2014/chart" uri="{C3380CC4-5D6E-409C-BE32-E72D297353CC}">
              <c16:uniqueId val="{00000000-F65D-4286-ACB8-5C4BE47C207B}"/>
            </c:ext>
          </c:extLst>
        </c:ser>
        <c:dLbls>
          <c:showLegendKey val="0"/>
          <c:showVal val="0"/>
          <c:showCatName val="0"/>
          <c:showSerName val="0"/>
          <c:showPercent val="0"/>
          <c:showBubbleSize val="0"/>
        </c:dLbls>
        <c:gapWidth val="150"/>
        <c:axId val="313187912"/>
        <c:axId val="31318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167.97</c:v>
                </c:pt>
                <c:pt idx="3">
                  <c:v>165.45</c:v>
                </c:pt>
                <c:pt idx="4">
                  <c:v>161.54</c:v>
                </c:pt>
              </c:numCache>
            </c:numRef>
          </c:val>
          <c:smooth val="0"/>
          <c:extLst>
            <c:ext xmlns:c16="http://schemas.microsoft.com/office/drawing/2014/chart" uri="{C3380CC4-5D6E-409C-BE32-E72D297353CC}">
              <c16:uniqueId val="{00000001-F65D-4286-ACB8-5C4BE47C207B}"/>
            </c:ext>
          </c:extLst>
        </c:ser>
        <c:dLbls>
          <c:showLegendKey val="0"/>
          <c:showVal val="0"/>
          <c:showCatName val="0"/>
          <c:showSerName val="0"/>
          <c:showPercent val="0"/>
          <c:showBubbleSize val="0"/>
        </c:dLbls>
        <c:marker val="1"/>
        <c:smooth val="0"/>
        <c:axId val="313187912"/>
        <c:axId val="313188304"/>
      </c:lineChart>
      <c:dateAx>
        <c:axId val="313187912"/>
        <c:scaling>
          <c:orientation val="minMax"/>
        </c:scaling>
        <c:delete val="1"/>
        <c:axPos val="b"/>
        <c:numFmt formatCode="ge" sourceLinked="1"/>
        <c:majorTickMark val="none"/>
        <c:minorTickMark val="none"/>
        <c:tickLblPos val="none"/>
        <c:crossAx val="313188304"/>
        <c:crosses val="autoZero"/>
        <c:auto val="1"/>
        <c:lblOffset val="100"/>
        <c:baseTimeUnit val="years"/>
      </c:dateAx>
      <c:valAx>
        <c:axId val="31318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8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岩沼市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125</v>
      </c>
      <c r="AE8" s="49"/>
      <c r="AF8" s="49"/>
      <c r="AG8" s="49"/>
      <c r="AH8" s="49"/>
      <c r="AI8" s="49"/>
      <c r="AJ8" s="49"/>
      <c r="AK8" s="4"/>
      <c r="AL8" s="50">
        <f>データ!S6</f>
        <v>44332</v>
      </c>
      <c r="AM8" s="50"/>
      <c r="AN8" s="50"/>
      <c r="AO8" s="50"/>
      <c r="AP8" s="50"/>
      <c r="AQ8" s="50"/>
      <c r="AR8" s="50"/>
      <c r="AS8" s="50"/>
      <c r="AT8" s="45">
        <f>データ!T6</f>
        <v>60.45</v>
      </c>
      <c r="AU8" s="45"/>
      <c r="AV8" s="45"/>
      <c r="AW8" s="45"/>
      <c r="AX8" s="45"/>
      <c r="AY8" s="45"/>
      <c r="AZ8" s="45"/>
      <c r="BA8" s="45"/>
      <c r="BB8" s="45">
        <f>データ!U6</f>
        <v>733.37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91.49</v>
      </c>
      <c r="Q10" s="45"/>
      <c r="R10" s="45"/>
      <c r="S10" s="45"/>
      <c r="T10" s="45"/>
      <c r="U10" s="45"/>
      <c r="V10" s="45"/>
      <c r="W10" s="45">
        <f>データ!Q6</f>
        <v>92.01</v>
      </c>
      <c r="X10" s="45"/>
      <c r="Y10" s="45"/>
      <c r="Z10" s="45"/>
      <c r="AA10" s="45"/>
      <c r="AB10" s="45"/>
      <c r="AC10" s="45"/>
      <c r="AD10" s="50">
        <f>データ!R6</f>
        <v>2892</v>
      </c>
      <c r="AE10" s="50"/>
      <c r="AF10" s="50"/>
      <c r="AG10" s="50"/>
      <c r="AH10" s="50"/>
      <c r="AI10" s="50"/>
      <c r="AJ10" s="50"/>
      <c r="AK10" s="2"/>
      <c r="AL10" s="50">
        <f>データ!V6</f>
        <v>40520</v>
      </c>
      <c r="AM10" s="50"/>
      <c r="AN10" s="50"/>
      <c r="AO10" s="50"/>
      <c r="AP10" s="50"/>
      <c r="AQ10" s="50"/>
      <c r="AR10" s="50"/>
      <c r="AS10" s="50"/>
      <c r="AT10" s="45">
        <f>データ!W6</f>
        <v>10.54</v>
      </c>
      <c r="AU10" s="45"/>
      <c r="AV10" s="45"/>
      <c r="AW10" s="45"/>
      <c r="AX10" s="45"/>
      <c r="AY10" s="45"/>
      <c r="AZ10" s="45"/>
      <c r="BA10" s="45"/>
      <c r="BB10" s="45">
        <f>データ!X6</f>
        <v>3844.4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42111</v>
      </c>
      <c r="D6" s="33">
        <f t="shared" si="3"/>
        <v>47</v>
      </c>
      <c r="E6" s="33">
        <f t="shared" si="3"/>
        <v>17</v>
      </c>
      <c r="F6" s="33">
        <f t="shared" si="3"/>
        <v>1</v>
      </c>
      <c r="G6" s="33">
        <f t="shared" si="3"/>
        <v>0</v>
      </c>
      <c r="H6" s="33" t="str">
        <f t="shared" si="3"/>
        <v>宮城県　岩沼市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91.49</v>
      </c>
      <c r="Q6" s="34">
        <f t="shared" si="3"/>
        <v>92.01</v>
      </c>
      <c r="R6" s="34">
        <f t="shared" si="3"/>
        <v>2892</v>
      </c>
      <c r="S6" s="34">
        <f t="shared" si="3"/>
        <v>44332</v>
      </c>
      <c r="T6" s="34">
        <f t="shared" si="3"/>
        <v>60.45</v>
      </c>
      <c r="U6" s="34">
        <f t="shared" si="3"/>
        <v>733.37</v>
      </c>
      <c r="V6" s="34">
        <f t="shared" si="3"/>
        <v>40520</v>
      </c>
      <c r="W6" s="34">
        <f t="shared" si="3"/>
        <v>10.54</v>
      </c>
      <c r="X6" s="34">
        <f t="shared" si="3"/>
        <v>3844.4</v>
      </c>
      <c r="Y6" s="35">
        <f>IF(Y7="",NA(),Y7)</f>
        <v>69.77</v>
      </c>
      <c r="Z6" s="35">
        <f t="shared" ref="Z6:AH6" si="4">IF(Z7="",NA(),Z7)</f>
        <v>77.39</v>
      </c>
      <c r="AA6" s="35">
        <f t="shared" si="4"/>
        <v>68.17</v>
      </c>
      <c r="AB6" s="35">
        <f t="shared" si="4"/>
        <v>69.680000000000007</v>
      </c>
      <c r="AC6" s="35">
        <f t="shared" si="4"/>
        <v>70.25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1111.24</v>
      </c>
      <c r="BG6" s="35">
        <f t="shared" ref="BG6:BO6" si="7">IF(BG7="",NA(),BG7)</f>
        <v>841.68</v>
      </c>
      <c r="BH6" s="35">
        <f t="shared" si="7"/>
        <v>898.66</v>
      </c>
      <c r="BI6" s="35">
        <f t="shared" si="7"/>
        <v>816.95</v>
      </c>
      <c r="BJ6" s="35">
        <f t="shared" si="7"/>
        <v>774.68</v>
      </c>
      <c r="BK6" s="35">
        <f t="shared" si="7"/>
        <v>1189.0999999999999</v>
      </c>
      <c r="BL6" s="35">
        <f t="shared" si="7"/>
        <v>1115.1099999999999</v>
      </c>
      <c r="BM6" s="35">
        <f t="shared" si="7"/>
        <v>854.16</v>
      </c>
      <c r="BN6" s="35">
        <f t="shared" si="7"/>
        <v>848.31</v>
      </c>
      <c r="BO6" s="35">
        <f t="shared" si="7"/>
        <v>774.99</v>
      </c>
      <c r="BP6" s="34" t="str">
        <f>IF(BP7="","",IF(BP7="-","【-】","【"&amp;SUBSTITUTE(TEXT(BP7,"#,##0.00"),"-","△")&amp;"】"))</f>
        <v>【728.30】</v>
      </c>
      <c r="BQ6" s="35">
        <f>IF(BQ7="",NA(),BQ7)</f>
        <v>61.5</v>
      </c>
      <c r="BR6" s="35">
        <f t="shared" ref="BR6:BZ6" si="8">IF(BR7="",NA(),BR7)</f>
        <v>61.16</v>
      </c>
      <c r="BS6" s="35">
        <f t="shared" si="8"/>
        <v>54.74</v>
      </c>
      <c r="BT6" s="35">
        <f t="shared" si="8"/>
        <v>63.33</v>
      </c>
      <c r="BU6" s="35">
        <f t="shared" si="8"/>
        <v>69.040000000000006</v>
      </c>
      <c r="BV6" s="35">
        <f t="shared" si="8"/>
        <v>78.78</v>
      </c>
      <c r="BW6" s="35">
        <f t="shared" si="8"/>
        <v>79.540000000000006</v>
      </c>
      <c r="BX6" s="35">
        <f t="shared" si="8"/>
        <v>93.13</v>
      </c>
      <c r="BY6" s="35">
        <f t="shared" si="8"/>
        <v>94.38</v>
      </c>
      <c r="BZ6" s="35">
        <f t="shared" si="8"/>
        <v>96.57</v>
      </c>
      <c r="CA6" s="34" t="str">
        <f>IF(CA7="","",IF(CA7="-","【-】","【"&amp;SUBSTITUTE(TEXT(CA7,"#,##0.00"),"-","△")&amp;"】"))</f>
        <v>【100.04】</v>
      </c>
      <c r="CB6" s="35">
        <f>IF(CB7="",NA(),CB7)</f>
        <v>274.89999999999998</v>
      </c>
      <c r="CC6" s="35">
        <f t="shared" ref="CC6:CK6" si="9">IF(CC7="",NA(),CC7)</f>
        <v>278.82</v>
      </c>
      <c r="CD6" s="35">
        <f t="shared" si="9"/>
        <v>318.7</v>
      </c>
      <c r="CE6" s="35">
        <f t="shared" si="9"/>
        <v>273.63</v>
      </c>
      <c r="CF6" s="35">
        <f t="shared" si="9"/>
        <v>248.23</v>
      </c>
      <c r="CG6" s="35">
        <f t="shared" si="9"/>
        <v>199.32</v>
      </c>
      <c r="CH6" s="35">
        <f t="shared" si="9"/>
        <v>199.36</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64.87</v>
      </c>
      <c r="CU6" s="35">
        <f t="shared" si="10"/>
        <v>65.62</v>
      </c>
      <c r="CV6" s="35">
        <f t="shared" si="10"/>
        <v>64.67</v>
      </c>
      <c r="CW6" s="34" t="str">
        <f>IF(CW7="","",IF(CW7="-","【-】","【"&amp;SUBSTITUTE(TEXT(CW7,"#,##0.00"),"-","△")&amp;"】"))</f>
        <v>【60.09】</v>
      </c>
      <c r="CX6" s="35">
        <f>IF(CX7="",NA(),CX7)</f>
        <v>98.49</v>
      </c>
      <c r="CY6" s="35">
        <f t="shared" ref="CY6:DG6" si="11">IF(CY7="",NA(),CY7)</f>
        <v>97.11</v>
      </c>
      <c r="CZ6" s="35">
        <f t="shared" si="11"/>
        <v>98.42</v>
      </c>
      <c r="DA6" s="35">
        <f t="shared" si="11"/>
        <v>99.79</v>
      </c>
      <c r="DB6" s="35">
        <f t="shared" si="11"/>
        <v>96.75</v>
      </c>
      <c r="DC6" s="35">
        <f t="shared" si="11"/>
        <v>87.07</v>
      </c>
      <c r="DD6" s="35">
        <f t="shared" si="11"/>
        <v>86.88</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0.1</v>
      </c>
      <c r="EM6" s="35">
        <f t="shared" si="14"/>
        <v>0.27</v>
      </c>
      <c r="EN6" s="35">
        <f t="shared" si="14"/>
        <v>0.17</v>
      </c>
      <c r="EO6" s="34" t="str">
        <f>IF(EO7="","",IF(EO7="-","【-】","【"&amp;SUBSTITUTE(TEXT(EO7,"#,##0.00"),"-","△")&amp;"】"))</f>
        <v>【0.27】</v>
      </c>
    </row>
    <row r="7" spans="1:145" s="36" customFormat="1" x14ac:dyDescent="0.15">
      <c r="A7" s="28"/>
      <c r="B7" s="37">
        <v>2016</v>
      </c>
      <c r="C7" s="37">
        <v>42111</v>
      </c>
      <c r="D7" s="37">
        <v>47</v>
      </c>
      <c r="E7" s="37">
        <v>17</v>
      </c>
      <c r="F7" s="37">
        <v>1</v>
      </c>
      <c r="G7" s="37">
        <v>0</v>
      </c>
      <c r="H7" s="37" t="s">
        <v>110</v>
      </c>
      <c r="I7" s="37" t="s">
        <v>111</v>
      </c>
      <c r="J7" s="37" t="s">
        <v>112</v>
      </c>
      <c r="K7" s="37" t="s">
        <v>113</v>
      </c>
      <c r="L7" s="37" t="s">
        <v>114</v>
      </c>
      <c r="M7" s="37"/>
      <c r="N7" s="38" t="s">
        <v>115</v>
      </c>
      <c r="O7" s="38" t="s">
        <v>116</v>
      </c>
      <c r="P7" s="38">
        <v>91.49</v>
      </c>
      <c r="Q7" s="38">
        <v>92.01</v>
      </c>
      <c r="R7" s="38">
        <v>2892</v>
      </c>
      <c r="S7" s="38">
        <v>44332</v>
      </c>
      <c r="T7" s="38">
        <v>60.45</v>
      </c>
      <c r="U7" s="38">
        <v>733.37</v>
      </c>
      <c r="V7" s="38">
        <v>40520</v>
      </c>
      <c r="W7" s="38">
        <v>10.54</v>
      </c>
      <c r="X7" s="38">
        <v>3844.4</v>
      </c>
      <c r="Y7" s="38">
        <v>69.77</v>
      </c>
      <c r="Z7" s="38">
        <v>77.39</v>
      </c>
      <c r="AA7" s="38">
        <v>68.17</v>
      </c>
      <c r="AB7" s="38">
        <v>69.680000000000007</v>
      </c>
      <c r="AC7" s="38">
        <v>70.25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1111.24</v>
      </c>
      <c r="BG7" s="38">
        <v>841.68</v>
      </c>
      <c r="BH7" s="38">
        <v>898.66</v>
      </c>
      <c r="BI7" s="38">
        <v>816.95</v>
      </c>
      <c r="BJ7" s="38">
        <v>774.68</v>
      </c>
      <c r="BK7" s="38">
        <v>1189.0999999999999</v>
      </c>
      <c r="BL7" s="38">
        <v>1115.1099999999999</v>
      </c>
      <c r="BM7" s="38">
        <v>854.16</v>
      </c>
      <c r="BN7" s="38">
        <v>848.31</v>
      </c>
      <c r="BO7" s="38">
        <v>774.99</v>
      </c>
      <c r="BP7" s="38">
        <v>728.3</v>
      </c>
      <c r="BQ7" s="38">
        <v>61.5</v>
      </c>
      <c r="BR7" s="38">
        <v>61.16</v>
      </c>
      <c r="BS7" s="38">
        <v>54.74</v>
      </c>
      <c r="BT7" s="38">
        <v>63.33</v>
      </c>
      <c r="BU7" s="38">
        <v>69.040000000000006</v>
      </c>
      <c r="BV7" s="38">
        <v>78.78</v>
      </c>
      <c r="BW7" s="38">
        <v>79.540000000000006</v>
      </c>
      <c r="BX7" s="38">
        <v>93.13</v>
      </c>
      <c r="BY7" s="38">
        <v>94.38</v>
      </c>
      <c r="BZ7" s="38">
        <v>96.57</v>
      </c>
      <c r="CA7" s="38">
        <v>100.04</v>
      </c>
      <c r="CB7" s="38">
        <v>274.89999999999998</v>
      </c>
      <c r="CC7" s="38">
        <v>278.82</v>
      </c>
      <c r="CD7" s="38">
        <v>318.7</v>
      </c>
      <c r="CE7" s="38">
        <v>273.63</v>
      </c>
      <c r="CF7" s="38">
        <v>248.23</v>
      </c>
      <c r="CG7" s="38">
        <v>199.32</v>
      </c>
      <c r="CH7" s="38">
        <v>199.36</v>
      </c>
      <c r="CI7" s="38">
        <v>167.97</v>
      </c>
      <c r="CJ7" s="38">
        <v>165.45</v>
      </c>
      <c r="CK7" s="38">
        <v>161.54</v>
      </c>
      <c r="CL7" s="38">
        <v>137.82</v>
      </c>
      <c r="CM7" s="38" t="s">
        <v>115</v>
      </c>
      <c r="CN7" s="38" t="s">
        <v>115</v>
      </c>
      <c r="CO7" s="38" t="s">
        <v>115</v>
      </c>
      <c r="CP7" s="38" t="s">
        <v>115</v>
      </c>
      <c r="CQ7" s="38" t="s">
        <v>115</v>
      </c>
      <c r="CR7" s="38">
        <v>65.31</v>
      </c>
      <c r="CS7" s="38">
        <v>62.09</v>
      </c>
      <c r="CT7" s="38">
        <v>64.87</v>
      </c>
      <c r="CU7" s="38">
        <v>65.62</v>
      </c>
      <c r="CV7" s="38">
        <v>64.67</v>
      </c>
      <c r="CW7" s="38">
        <v>60.09</v>
      </c>
      <c r="CX7" s="38">
        <v>98.49</v>
      </c>
      <c r="CY7" s="38">
        <v>97.11</v>
      </c>
      <c r="CZ7" s="38">
        <v>98.42</v>
      </c>
      <c r="DA7" s="38">
        <v>99.79</v>
      </c>
      <c r="DB7" s="38">
        <v>96.75</v>
      </c>
      <c r="DC7" s="38">
        <v>87.07</v>
      </c>
      <c r="DD7" s="38">
        <v>86.88</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2018-02-09T04:19:02Z</cp:lastPrinted>
  <dcterms:created xsi:type="dcterms:W3CDTF">2017-12-25T02:02:26Z</dcterms:created>
  <dcterms:modified xsi:type="dcterms:W3CDTF">2018-02-14T08:27:14Z</dcterms:modified>
  <cp:category/>
</cp:coreProperties>
</file>