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09 岩沼市★\2回目\"/>
    </mc:Choice>
  </mc:AlternateContent>
  <workbookProtection workbookPassword="B319" lockStructure="1"/>
  <bookViews>
    <workbookView xWindow="0" yWindow="0" windowWidth="20490" windowHeight="7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AL8" i="4" s="1"/>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I10" i="4"/>
  <c r="B10"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<sst xmlns="http://schemas.openxmlformats.org/spreadsheetml/2006/main" count="232" uniqueCount="120">
  <si>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</si>
  <si>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</si>
  <si>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</si>
  <si>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</si>
  <si>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</si>
  <si>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</si>
  <si>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</si>
  <si>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</si>
  <si>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</si>
  <si>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</si>
  <si>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</si>
  <si>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</si>
  <si>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</si>
  <si>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</si>
  <si>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</si>
  <si>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</si>
  <si>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</si>
  <si>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</si>
  <si>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</si>
  <si>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</si>
  <si>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</si>
  <si>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</si>
  <si>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</si>
  <si>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</si>
  <si>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</si>
  <si>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</si>
  <si>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</si>
  <si>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</si>
  <si>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</si>
  <si>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</si>
  <si>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</si>
  <si>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</si>
  <si>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</si>
  <si>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</si>
  <si>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</si>
  <si>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</si>
  <si>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</si>
  <si>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</si>
  <si>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</si>
  <si>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</si>
  <si>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</si>
  <si>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</si>
  <si>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</si>
  <si>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</si>
  <si>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</si>
  <si>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</si>
  <si>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</si>
  <si>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</si>
  <si>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</si>
  <si>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</si>
  <si>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</si>
  <si>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</si>
  <si>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</si>
  <si>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</si>
  <si>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</si>
  <si>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</si>
  <si>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</si>
  <si>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</si>
  <si>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</si>
  <si>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</si>
  <si>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</si>
  <si>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</si>
  <si>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</si>
  <si>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</si>
  <si>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</si>
  <si>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</si>
  <si>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</si>
  <si>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</si>
  <si>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</si>
  <si>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</si>
  <si>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</si>
  <si>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</si>
  <si>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</si>
  <si>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</si>
  <si>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</si>
  <si>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</si>
  <si>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</si>
  <si>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</si>
  <si>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</si>
  <si>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</si>
  <si>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</si>
  <si>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</si>
  <si>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</si>
  <si>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</si>
  <si>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</si>
  <si>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</si>
  <si>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</si>
  <si>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</si>
  <si>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</si>
  <si>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</si>
  <si>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</si>
  <si>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</si>
  <si>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</si>
  <si>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</si>
  <si>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</si>
  <si>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</si>
  <si>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</si>
  <si>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</si>
  <si>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</si>
  <si>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</si>
  <si>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</si>
  <si>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</si>
  <si>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</si>
  <si>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</si>
  <si>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</si>
  <si>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岩沼市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</si>
  <si>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</si>
  <si>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</si>
  <si>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</si>
  <si>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</si>
  <si>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</si>
  <si>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</si>
  <si>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</si>
  <si>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</si>
  <si>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</si>
  <si>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</si>
  <si>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がやや減少しているが、企業債残高対給水収益比率や管路更新率が改善されており、経営の健全性は維持されている。今後についても、必要に応じて財政収支の見通しに基づくアセットマネジメント等の見直しを行い、中長期的に安定した事業運営に努めていく。</t>
    <rPh sb="0" eb="2">
      <t>ケイジョウ</t>
    </rPh>
    <rPh sb="2" eb="4">
      <t>シュウシ</t>
    </rPh>
    <rPh sb="4" eb="6">
      <t>ヒリツ</t>
    </rPh>
    <rPh sb="9" eb="11">
      <t>ゲンショウ</t>
    </rPh>
    <rPh sb="17" eb="19">
      <t>キギョウ</t>
    </rPh>
    <rPh sb="19" eb="20">
      <t>サイ</t>
    </rPh>
    <rPh sb="20" eb="22">
      <t>ザンダカ</t>
    </rPh>
    <rPh sb="22" eb="23">
      <t>ツイ</t>
    </rPh>
    <rPh sb="23" eb="25">
      <t>キュウスイ</t>
    </rPh>
    <rPh sb="25" eb="27">
      <t>シュウエキ</t>
    </rPh>
    <rPh sb="27" eb="29">
      <t>ヒリツ</t>
    </rPh>
    <rPh sb="30" eb="32">
      <t>カンロ</t>
    </rPh>
    <rPh sb="32" eb="34">
      <t>コウシン</t>
    </rPh>
    <rPh sb="34" eb="35">
      <t>リツ</t>
    </rPh>
    <rPh sb="36" eb="38">
      <t>カイゼン</t>
    </rPh>
    <rPh sb="44" eb="46">
      <t>ケイエイ</t>
    </rPh>
    <rPh sb="47" eb="50">
      <t>ケンゼンセイ</t>
    </rPh>
    <rPh sb="51" eb="53">
      <t>イジ</t>
    </rPh>
    <rPh sb="59" eb="61">
      <t>コンゴ</t>
    </rPh>
    <rPh sb="67" eb="69">
      <t>ヒツヨウ</t>
    </rPh>
    <rPh sb="70" eb="71">
      <t>オウ</t>
    </rPh>
    <rPh sb="73" eb="75">
      <t>ザイセイ</t>
    </rPh>
    <rPh sb="75" eb="77">
      <t>シュウシ</t>
    </rPh>
    <rPh sb="78" eb="80">
      <t>ミトオ</t>
    </rPh>
    <rPh sb="82" eb="83">
      <t>モト</t>
    </rPh>
    <rPh sb="95" eb="96">
      <t>トウ</t>
    </rPh>
    <rPh sb="97" eb="99">
      <t>ミナオ</t>
    </rPh>
    <rPh sb="101" eb="102">
      <t>オコナ</t>
    </rPh>
    <rPh sb="104" eb="108">
      <t>チュウチョウキテキ</t>
    </rPh>
    <rPh sb="109" eb="111">
      <t>アンテイ</t>
    </rPh>
    <rPh sb="113" eb="115">
      <t>ジギョウ</t>
    </rPh>
    <rPh sb="115" eb="117">
      <t>ウンエイ</t>
    </rPh>
    <rPh sb="118" eb="119">
      <t>ツト</t>
    </rPh>
    <phoneticPr fontId="4"/>
  </si>
  <si>
    <t>　管路経年比率が類似団体平均値と比較して高い状況を踏まえ、管路の更新投資を強化したところ全国平均と比較しても高い更新率となった。これにより管路経年比率について、類似団体平均値が年々増加する中、当市においては減少しており、更新投資の成果であると評価できる。今後についても、財政収支の見通しに基づき適切な管路更新を実施するよう努めていく。</t>
    <rPh sb="1" eb="3">
      <t>カンロ</t>
    </rPh>
    <rPh sb="3" eb="5">
      <t>ケイネン</t>
    </rPh>
    <rPh sb="5" eb="7">
      <t>ヒリツ</t>
    </rPh>
    <rPh sb="8" eb="10">
      <t>ルイジ</t>
    </rPh>
    <rPh sb="10" eb="12">
      <t>ダンタイ</t>
    </rPh>
    <rPh sb="12" eb="14">
      <t>ヘイキン</t>
    </rPh>
    <rPh sb="14" eb="15">
      <t>チ</t>
    </rPh>
    <rPh sb="16" eb="18">
      <t>ヒカク</t>
    </rPh>
    <rPh sb="20" eb="21">
      <t>タカ</t>
    </rPh>
    <rPh sb="22" eb="24">
      <t>ジョウキョウ</t>
    </rPh>
    <rPh sb="25" eb="26">
      <t>フ</t>
    </rPh>
    <rPh sb="29" eb="31">
      <t>カンロ</t>
    </rPh>
    <rPh sb="32" eb="34">
      <t>コウシン</t>
    </rPh>
    <rPh sb="34" eb="36">
      <t>トウシ</t>
    </rPh>
    <rPh sb="37" eb="39">
      <t>キョウカ</t>
    </rPh>
    <rPh sb="44" eb="46">
      <t>ゼンコク</t>
    </rPh>
    <rPh sb="46" eb="48">
      <t>ヘイキン</t>
    </rPh>
    <rPh sb="49" eb="51">
      <t>ヒカク</t>
    </rPh>
    <rPh sb="54" eb="55">
      <t>タカ</t>
    </rPh>
    <rPh sb="56" eb="58">
      <t>コウシン</t>
    </rPh>
    <rPh sb="58" eb="59">
      <t>リツ</t>
    </rPh>
    <rPh sb="69" eb="71">
      <t>カンロ</t>
    </rPh>
    <rPh sb="71" eb="73">
      <t>ケイネン</t>
    </rPh>
    <rPh sb="73" eb="75">
      <t>ヒリツ</t>
    </rPh>
    <rPh sb="80" eb="82">
      <t>ルイジ</t>
    </rPh>
    <rPh sb="82" eb="84">
      <t>ダンタイ</t>
    </rPh>
    <rPh sb="84" eb="86">
      <t>ヘイキン</t>
    </rPh>
    <rPh sb="86" eb="87">
      <t>チ</t>
    </rPh>
    <rPh sb="88" eb="90">
      <t>ネンネン</t>
    </rPh>
    <rPh sb="90" eb="92">
      <t>ゾウカ</t>
    </rPh>
    <rPh sb="94" eb="95">
      <t>ナカ</t>
    </rPh>
    <rPh sb="96" eb="98">
      <t>トウシ</t>
    </rPh>
    <rPh sb="103" eb="105">
      <t>ゲンショウ</t>
    </rPh>
    <rPh sb="110" eb="112">
      <t>コウシン</t>
    </rPh>
    <rPh sb="112" eb="114">
      <t>トウシ</t>
    </rPh>
    <rPh sb="115" eb="117">
      <t>セイカ</t>
    </rPh>
    <rPh sb="121" eb="123">
      <t>ヒョウカ</t>
    </rPh>
    <rPh sb="127" eb="129">
      <t>コンゴ</t>
    </rPh>
    <rPh sb="140" eb="142">
      <t>ミトオ</t>
    </rPh>
    <rPh sb="144" eb="145">
      <t>モト</t>
    </rPh>
    <rPh sb="147" eb="149">
      <t>テキセツ</t>
    </rPh>
    <rPh sb="150" eb="152">
      <t>カンロ</t>
    </rPh>
    <rPh sb="152" eb="154">
      <t>コウシン</t>
    </rPh>
    <rPh sb="155" eb="157">
      <t>ジッシ</t>
    </rPh>
    <rPh sb="161" eb="162">
      <t>ツト</t>
    </rPh>
    <phoneticPr fontId="4"/>
  </si>
  <si>
    <t xml:space="preserve">＜訂正＞　
・給水区域面積（㎢）
　　【正】60.45　 【誤】0.60　
・給水人口密度（人／㎢）　
　　【正】732.04　【誤】73,753.33
・⑦施設利用率（％） H27当該値　
　　【正】54.8    【誤】52.09
経常収支比率は、類似団体平均値と比較してやや低いものの、経営状況は健全である。
　企業債残高対給水収益比率は、前年度と比べ微増となっているが、今後の施設更新のための企業債発行が増加していく状況に備え、施設更新計画及び収益見込みに基づいた計画的な事業運営に努めていく必要がある。
　施設の利用率は、類似団体平均値と比較して低い状況となっているが、市内の水需要を仙南・仙塩広域水道及び自己水源（両者の割合は概ね６対４）で賄っており、仙南・仙塩広域水道からの受水量は宮城県及び受水市町との覚書で定めているものであるため、自己水源を優先させて施設利用率を向上させることが難しい状況である。
　有収率は、類似団体平均値と比較して高く、また増加傾向にある。今後も継続した漏水調査等により有収率の維持・改善を図っていく。
</t>
    <rPh sb="1" eb="3">
      <t>テイセイ</t>
    </rPh>
    <rPh sb="7" eb="9">
      <t>キュウスイ</t>
    </rPh>
    <rPh sb="9" eb="11">
      <t>クイキ</t>
    </rPh>
    <rPh sb="11" eb="13">
      <t>メンセキ</t>
    </rPh>
    <rPh sb="20" eb="21">
      <t>タダ</t>
    </rPh>
    <rPh sb="30" eb="31">
      <t>アヤマ</t>
    </rPh>
    <rPh sb="41" eb="43">
      <t>キュウスイ</t>
    </rPh>
    <rPh sb="43" eb="45">
      <t>ジンコウ</t>
    </rPh>
    <rPh sb="45" eb="47">
      <t>ミツド</t>
    </rPh>
    <rPh sb="48" eb="49">
      <t>ヒト</t>
    </rPh>
    <rPh sb="57" eb="58">
      <t>タダ</t>
    </rPh>
    <rPh sb="67" eb="68">
      <t>アヤマ</t>
    </rPh>
    <rPh sb="82" eb="84">
      <t>シセツ</t>
    </rPh>
    <rPh sb="84" eb="86">
      <t>リヨウ</t>
    </rPh>
    <rPh sb="86" eb="87">
      <t>リツ</t>
    </rPh>
    <rPh sb="94" eb="96">
      <t>トウガイ</t>
    </rPh>
    <rPh sb="96" eb="97">
      <t>チ</t>
    </rPh>
    <rPh sb="102" eb="103">
      <t>タダ</t>
    </rPh>
    <rPh sb="113" eb="114">
      <t>アヤマ</t>
    </rPh>
    <rPh sb="123" eb="125">
      <t>ケイジョウ</t>
    </rPh>
    <rPh sb="125" eb="127">
      <t>シュウシ</t>
    </rPh>
    <rPh sb="127" eb="129">
      <t>ヒリツ</t>
    </rPh>
    <rPh sb="131" eb="133">
      <t>ルイジ</t>
    </rPh>
    <rPh sb="133" eb="135">
      <t>ダンタイ</t>
    </rPh>
    <rPh sb="135" eb="137">
      <t>ヘイキン</t>
    </rPh>
    <rPh sb="137" eb="138">
      <t>チ</t>
    </rPh>
    <rPh sb="139" eb="141">
      <t>ヒカク</t>
    </rPh>
    <rPh sb="145" eb="146">
      <t>ヒク</t>
    </rPh>
    <rPh sb="151" eb="153">
      <t>ケイエイ</t>
    </rPh>
    <rPh sb="153" eb="155">
      <t>ジョウキョウ</t>
    </rPh>
    <rPh sb="156" eb="158">
      <t>ケンゼン</t>
    </rPh>
    <rPh sb="164" eb="166">
      <t>キギョウ</t>
    </rPh>
    <rPh sb="263" eb="265">
      <t>シセツ</t>
    </rPh>
    <rPh sb="266" eb="269">
      <t>リヨウリツ</t>
    </rPh>
    <rPh sb="271" eb="273">
      <t>ルイジ</t>
    </rPh>
    <rPh sb="273" eb="275">
      <t>ダンタイ</t>
    </rPh>
    <rPh sb="275" eb="277">
      <t>ヘイキン</t>
    </rPh>
    <rPh sb="277" eb="278">
      <t>チ</t>
    </rPh>
    <rPh sb="279" eb="281">
      <t>ヒカク</t>
    </rPh>
    <rPh sb="283" eb="284">
      <t>ヒク</t>
    </rPh>
    <rPh sb="285" eb="287">
      <t>ジョウキョウ</t>
    </rPh>
    <rPh sb="295" eb="297">
      <t>シナイ</t>
    </rPh>
    <rPh sb="298" eb="299">
      <t>ミズ</t>
    </rPh>
    <rPh sb="299" eb="301">
      <t>ジュヨウ</t>
    </rPh>
    <rPh sb="302" eb="304">
      <t>センナン</t>
    </rPh>
    <rPh sb="311" eb="312">
      <t>オヨ</t>
    </rPh>
    <rPh sb="318" eb="320">
      <t>リョウシャ</t>
    </rPh>
    <rPh sb="321" eb="323">
      <t>ワリアイ</t>
    </rPh>
    <rPh sb="327" eb="328">
      <t>タイ</t>
    </rPh>
    <rPh sb="415" eb="416">
      <t>ユウ</t>
    </rPh>
    <rPh sb="428" eb="430">
      <t>ヒカク</t>
    </rPh>
    <rPh sb="432" eb="433">
      <t>タカ</t>
    </rPh>
    <rPh sb="437" eb="439">
      <t>ゾウカ</t>
    </rPh>
    <rPh sb="439" eb="441">
      <t>ケイコウ</t>
    </rPh>
    <rPh sb="445" eb="447">
      <t>コンゴ</t>
    </rPh>
    <rPh sb="448" eb="450">
      <t>ケイゾク</t>
    </rPh>
    <rPh sb="452" eb="454">
      <t>ロウスイ</t>
    </rPh>
    <rPh sb="454" eb="456">
      <t>チョウサ</t>
    </rPh>
    <rPh sb="456" eb="457">
      <t>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</si>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</sst>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0.52</c:v>
                </c:pt>
                <c:pt idx="1">
                  <c:v>0.56999999999999995</c:v>
                </c:pt>
                <c:pt idx="2">
                  <c:v>0.24</c:v>
                </c:pt>
                <c:pt idx="3">
                  <c:v>0.62</c:v>
                </c:pt>
                <c:pt idx="4">
                  <c:v>1.08</c:v>
                </c:pt>
              </c:numCache>
            </c:numRef>
          </c:val>
          <c:extLst>
            <c:ext xmlns:c16="http://schemas.microsoft.com/office/drawing/2014/chart" uri="{C3380CC4-5D6E-409C-BE32-E72D297353CC}">
              <c16:uniqueId val="{00000000-75D9-45A9-BE54-89C65D949978}"/>
            </c:ext>
          </c:extLst>
        </c:ser>
        <c:dLbls>
          <c:showLegendKey val="0"/>
          <c:showVal val="0"/>
          <c:showCatName val="0"/>
          <c:showSerName val="0"/>
          <c:showPercent val="0"/>
          <c:showBubbleSize val="0"/>
        </c:dLbls>
        <c:gapWidth val="150"/>
        <c:axId val="206742344"/>
        <c:axId val="20674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75D9-45A9-BE54-89C65D949978}"/>
            </c:ext>
          </c:extLst>
        </c:ser>
        <c:dLbls>
          <c:showLegendKey val="0"/>
          <c:showVal val="0"/>
          <c:showCatName val="0"/>
          <c:showSerName val="0"/>
          <c:showPercent val="0"/>
          <c:showBubbleSize val="0"/>
        </c:dLbls>
        <c:marker val="1"/>
        <c:smooth val="0"/>
        <c:axId val="206742344"/>
        <c:axId val="206742736"/>
      </c:lineChart>
      <c:dateAx>
        <c:axId val="206742344"/>
        <c:scaling>
          <c:orientation val="minMax"/>
        </c:scaling>
        <c:delete val="1"/>
        <c:axPos val="b"/>
        <c:numFmt formatCode="ge" sourceLinked="1"/>
        <c:majorTickMark val="none"/>
        <c:minorTickMark val="none"/>
        <c:tickLblPos val="none"/>
        <c:crossAx val="206742736"/>
        <c:crosses val="autoZero"/>
        <c:auto val="1"/>
        <c:lblOffset val="100"/>
        <c:baseTimeUnit val="years"/>
      </c:dateAx>
      <c:valAx>
        <c:axId val="20674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4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52.52</c:v>
                </c:pt>
                <c:pt idx="1">
                  <c:v>53.68</c:v>
                </c:pt>
                <c:pt idx="2">
                  <c:v>53.54</c:v>
                </c:pt>
                <c:pt idx="3">
                  <c:v>52.09</c:v>
                </c:pt>
                <c:pt idx="4">
                  <c:v>54.48</c:v>
                </c:pt>
              </c:numCache>
            </c:numRef>
          </c:val>
          <c:extLst>
            <c:ext xmlns:c16="http://schemas.microsoft.com/office/drawing/2014/chart" uri="{C3380CC4-5D6E-409C-BE32-E72D297353CC}">
              <c16:uniqueId val="{00000000-EDC7-4A38-80F5-F7C5FD444B36}"/>
            </c:ext>
          </c:extLst>
        </c:ser>
        <c:dLbls>
          <c:showLegendKey val="0"/>
          <c:showVal val="0"/>
          <c:showCatName val="0"/>
          <c:showSerName val="0"/>
          <c:showPercent val="0"/>
          <c:showBubbleSize val="0"/>
        </c:dLbls>
        <c:gapWidth val="150"/>
        <c:axId val="392002768"/>
        <c:axId val="39200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EDC7-4A38-80F5-F7C5FD444B36}"/>
            </c:ext>
          </c:extLst>
        </c:ser>
        <c:dLbls>
          <c:showLegendKey val="0"/>
          <c:showVal val="0"/>
          <c:showCatName val="0"/>
          <c:showSerName val="0"/>
          <c:showPercent val="0"/>
          <c:showBubbleSize val="0"/>
        </c:dLbls>
        <c:marker val="1"/>
        <c:smooth val="0"/>
        <c:axId val="392002768"/>
        <c:axId val="392003160"/>
      </c:lineChart>
      <c:dateAx>
        <c:axId val="392002768"/>
        <c:scaling>
          <c:orientation val="minMax"/>
        </c:scaling>
        <c:delete val="1"/>
        <c:axPos val="b"/>
        <c:numFmt formatCode="ge" sourceLinked="1"/>
        <c:majorTickMark val="none"/>
        <c:minorTickMark val="none"/>
        <c:tickLblPos val="none"/>
        <c:crossAx val="392003160"/>
        <c:crosses val="autoZero"/>
        <c:auto val="1"/>
        <c:lblOffset val="100"/>
        <c:baseTimeUnit val="years"/>
      </c:dateAx>
      <c:valAx>
        <c:axId val="39200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00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88.67</c:v>
                </c:pt>
                <c:pt idx="1">
                  <c:v>88.9</c:v>
                </c:pt>
                <c:pt idx="2">
                  <c:v>88.34</c:v>
                </c:pt>
                <c:pt idx="3">
                  <c:v>90.45</c:v>
                </c:pt>
                <c:pt idx="4">
                  <c:v>91.04</c:v>
                </c:pt>
              </c:numCache>
            </c:numRef>
          </c:val>
          <c:extLst>
            <c:ext xmlns:c16="http://schemas.microsoft.com/office/drawing/2014/chart" uri="{C3380CC4-5D6E-409C-BE32-E72D297353CC}">
              <c16:uniqueId val="{00000000-E3F4-4354-A67D-F0471913C38B}"/>
            </c:ext>
          </c:extLst>
        </c:ser>
        <c:dLbls>
          <c:showLegendKey val="0"/>
          <c:showVal val="0"/>
          <c:showCatName val="0"/>
          <c:showSerName val="0"/>
          <c:showPercent val="0"/>
          <c:showBubbleSize val="0"/>
        </c:dLbls>
        <c:gapWidth val="150"/>
        <c:axId val="392004336"/>
        <c:axId val="39200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E3F4-4354-A67D-F0471913C38B}"/>
            </c:ext>
          </c:extLst>
        </c:ser>
        <c:dLbls>
          <c:showLegendKey val="0"/>
          <c:showVal val="0"/>
          <c:showCatName val="0"/>
          <c:showSerName val="0"/>
          <c:showPercent val="0"/>
          <c:showBubbleSize val="0"/>
        </c:dLbls>
        <c:marker val="1"/>
        <c:smooth val="0"/>
        <c:axId val="392004336"/>
        <c:axId val="392004728"/>
      </c:lineChart>
      <c:dateAx>
        <c:axId val="392004336"/>
        <c:scaling>
          <c:orientation val="minMax"/>
        </c:scaling>
        <c:delete val="1"/>
        <c:axPos val="b"/>
        <c:numFmt formatCode="ge" sourceLinked="1"/>
        <c:majorTickMark val="none"/>
        <c:minorTickMark val="none"/>
        <c:tickLblPos val="none"/>
        <c:crossAx val="392004728"/>
        <c:crosses val="autoZero"/>
        <c:auto val="1"/>
        <c:lblOffset val="100"/>
        <c:baseTimeUnit val="years"/>
      </c:dateAx>
      <c:valAx>
        <c:axId val="39200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00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108.21</c:v>
                </c:pt>
                <c:pt idx="1">
                  <c:v>111.47</c:v>
                </c:pt>
                <c:pt idx="2">
                  <c:v>111.03</c:v>
                </c:pt>
                <c:pt idx="3">
                  <c:v>109</c:v>
                </c:pt>
                <c:pt idx="4">
                  <c:v>107.86</c:v>
                </c:pt>
              </c:numCache>
            </c:numRef>
          </c:val>
          <c:extLst>
            <c:ext xmlns:c16="http://schemas.microsoft.com/office/drawing/2014/chart" uri="{C3380CC4-5D6E-409C-BE32-E72D297353CC}">
              <c16:uniqueId val="{00000000-6577-45E5-8A1D-8B22BCAD6606}"/>
            </c:ext>
          </c:extLst>
        </c:ser>
        <c:dLbls>
          <c:showLegendKey val="0"/>
          <c:showVal val="0"/>
          <c:showCatName val="0"/>
          <c:showSerName val="0"/>
          <c:showPercent val="0"/>
          <c:showBubbleSize val="0"/>
        </c:dLbls>
        <c:gapWidth val="150"/>
        <c:axId val="206744304"/>
        <c:axId val="20674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6577-45E5-8A1D-8B22BCAD6606}"/>
            </c:ext>
          </c:extLst>
        </c:ser>
        <c:dLbls>
          <c:showLegendKey val="0"/>
          <c:showVal val="0"/>
          <c:showCatName val="0"/>
          <c:showSerName val="0"/>
          <c:showPercent val="0"/>
          <c:showBubbleSize val="0"/>
        </c:dLbls>
        <c:marker val="1"/>
        <c:smooth val="0"/>
        <c:axId val="206744304"/>
        <c:axId val="206744696"/>
      </c:lineChart>
      <c:dateAx>
        <c:axId val="206744304"/>
        <c:scaling>
          <c:orientation val="minMax"/>
        </c:scaling>
        <c:delete val="1"/>
        <c:axPos val="b"/>
        <c:numFmt formatCode="ge" sourceLinked="1"/>
        <c:majorTickMark val="none"/>
        <c:minorTickMark val="none"/>
        <c:tickLblPos val="none"/>
        <c:crossAx val="206744696"/>
        <c:crosses val="autoZero"/>
        <c:auto val="1"/>
        <c:lblOffset val="100"/>
        <c:baseTimeUnit val="years"/>
      </c:dateAx>
      <c:valAx>
        <c:axId val="206744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74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39.85</c:v>
                </c:pt>
                <c:pt idx="1">
                  <c:v>39.630000000000003</c:v>
                </c:pt>
                <c:pt idx="2">
                  <c:v>46.74</c:v>
                </c:pt>
                <c:pt idx="3">
                  <c:v>47.67</c:v>
                </c:pt>
                <c:pt idx="4">
                  <c:v>48.51</c:v>
                </c:pt>
              </c:numCache>
            </c:numRef>
          </c:val>
          <c:extLst>
            <c:ext xmlns:c16="http://schemas.microsoft.com/office/drawing/2014/chart" uri="{C3380CC4-5D6E-409C-BE32-E72D297353CC}">
              <c16:uniqueId val="{00000000-E3AE-4BF5-BCD7-0A60AA161014}"/>
            </c:ext>
          </c:extLst>
        </c:ser>
        <c:dLbls>
          <c:showLegendKey val="0"/>
          <c:showVal val="0"/>
          <c:showCatName val="0"/>
          <c:showSerName val="0"/>
          <c:showPercent val="0"/>
          <c:showBubbleSize val="0"/>
        </c:dLbls>
        <c:gapWidth val="150"/>
        <c:axId val="208778408"/>
        <c:axId val="20877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E3AE-4BF5-BCD7-0A60AA161014}"/>
            </c:ext>
          </c:extLst>
        </c:ser>
        <c:dLbls>
          <c:showLegendKey val="0"/>
          <c:showVal val="0"/>
          <c:showCatName val="0"/>
          <c:showSerName val="0"/>
          <c:showPercent val="0"/>
          <c:showBubbleSize val="0"/>
        </c:dLbls>
        <c:marker val="1"/>
        <c:smooth val="0"/>
        <c:axId val="208778408"/>
        <c:axId val="208778800"/>
      </c:lineChart>
      <c:dateAx>
        <c:axId val="208778408"/>
        <c:scaling>
          <c:orientation val="minMax"/>
        </c:scaling>
        <c:delete val="1"/>
        <c:axPos val="b"/>
        <c:numFmt formatCode="ge" sourceLinked="1"/>
        <c:majorTickMark val="none"/>
        <c:minorTickMark val="none"/>
        <c:tickLblPos val="none"/>
        <c:crossAx val="208778800"/>
        <c:crosses val="autoZero"/>
        <c:auto val="1"/>
        <c:lblOffset val="100"/>
        <c:baseTimeUnit val="years"/>
      </c:dateAx>
      <c:valAx>
        <c:axId val="20877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7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14.71</c:v>
                </c:pt>
                <c:pt idx="1">
                  <c:v>15.85</c:v>
                </c:pt>
                <c:pt idx="2">
                  <c:v>16.059999999999999</c:v>
                </c:pt>
                <c:pt idx="3">
                  <c:v>15.61</c:v>
                </c:pt>
                <c:pt idx="4">
                  <c:v>15.26</c:v>
                </c:pt>
              </c:numCache>
            </c:numRef>
          </c:val>
          <c:extLst>
            <c:ext xmlns:c16="http://schemas.microsoft.com/office/drawing/2014/chart" uri="{C3380CC4-5D6E-409C-BE32-E72D297353CC}">
              <c16:uniqueId val="{00000000-D078-4B56-A769-350204F47C68}"/>
            </c:ext>
          </c:extLst>
        </c:ser>
        <c:dLbls>
          <c:showLegendKey val="0"/>
          <c:showVal val="0"/>
          <c:showCatName val="0"/>
          <c:showSerName val="0"/>
          <c:showPercent val="0"/>
          <c:showBubbleSize val="0"/>
        </c:dLbls>
        <c:gapWidth val="150"/>
        <c:axId val="208779976"/>
        <c:axId val="20878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D078-4B56-A769-350204F47C68}"/>
            </c:ext>
          </c:extLst>
        </c:ser>
        <c:dLbls>
          <c:showLegendKey val="0"/>
          <c:showVal val="0"/>
          <c:showCatName val="0"/>
          <c:showSerName val="0"/>
          <c:showPercent val="0"/>
          <c:showBubbleSize val="0"/>
        </c:dLbls>
        <c:marker val="1"/>
        <c:smooth val="0"/>
        <c:axId val="208779976"/>
        <c:axId val="208780368"/>
      </c:lineChart>
      <c:dateAx>
        <c:axId val="208779976"/>
        <c:scaling>
          <c:orientation val="minMax"/>
        </c:scaling>
        <c:delete val="1"/>
        <c:axPos val="b"/>
        <c:numFmt formatCode="ge" sourceLinked="1"/>
        <c:majorTickMark val="none"/>
        <c:minorTickMark val="none"/>
        <c:tickLblPos val="none"/>
        <c:crossAx val="208780368"/>
        <c:crosses val="autoZero"/>
        <c:auto val="1"/>
        <c:lblOffset val="100"/>
        <c:baseTimeUnit val="years"/>
      </c:dateAx>
      <c:valAx>
        <c:axId val="20878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7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01-47EB-A35B-12D666B5E893}"/>
            </c:ext>
          </c:extLst>
        </c:ser>
        <c:dLbls>
          <c:showLegendKey val="0"/>
          <c:showVal val="0"/>
          <c:showCatName val="0"/>
          <c:showSerName val="0"/>
          <c:showPercent val="0"/>
          <c:showBubbleSize val="0"/>
        </c:dLbls>
        <c:gapWidth val="150"/>
        <c:axId val="208783504"/>
        <c:axId val="20878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7F01-47EB-A35B-12D666B5E893}"/>
            </c:ext>
          </c:extLst>
        </c:ser>
        <c:dLbls>
          <c:showLegendKey val="0"/>
          <c:showVal val="0"/>
          <c:showCatName val="0"/>
          <c:showSerName val="0"/>
          <c:showPercent val="0"/>
          <c:showBubbleSize val="0"/>
        </c:dLbls>
        <c:marker val="1"/>
        <c:smooth val="0"/>
        <c:axId val="208783504"/>
        <c:axId val="208783896"/>
      </c:lineChart>
      <c:dateAx>
        <c:axId val="208783504"/>
        <c:scaling>
          <c:orientation val="minMax"/>
        </c:scaling>
        <c:delete val="1"/>
        <c:axPos val="b"/>
        <c:numFmt formatCode="ge" sourceLinked="1"/>
        <c:majorTickMark val="none"/>
        <c:minorTickMark val="none"/>
        <c:tickLblPos val="none"/>
        <c:crossAx val="208783896"/>
        <c:crosses val="autoZero"/>
        <c:auto val="1"/>
        <c:lblOffset val="100"/>
        <c:baseTimeUnit val="years"/>
      </c:dateAx>
      <c:valAx>
        <c:axId val="208783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78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416.53</c:v>
                </c:pt>
                <c:pt idx="1">
                  <c:v>309.23</c:v>
                </c:pt>
                <c:pt idx="2">
                  <c:v>345.01</c:v>
                </c:pt>
                <c:pt idx="3">
                  <c:v>269.64999999999998</c:v>
                </c:pt>
                <c:pt idx="4">
                  <c:v>247.8</c:v>
                </c:pt>
              </c:numCache>
            </c:numRef>
          </c:val>
          <c:extLst>
            <c:ext xmlns:c16="http://schemas.microsoft.com/office/drawing/2014/chart" uri="{C3380CC4-5D6E-409C-BE32-E72D297353CC}">
              <c16:uniqueId val="{00000000-6B24-499A-A9CC-A1260D17068A}"/>
            </c:ext>
          </c:extLst>
        </c:ser>
        <c:dLbls>
          <c:showLegendKey val="0"/>
          <c:showVal val="0"/>
          <c:showCatName val="0"/>
          <c:showSerName val="0"/>
          <c:showPercent val="0"/>
          <c:showBubbleSize val="0"/>
        </c:dLbls>
        <c:gapWidth val="150"/>
        <c:axId val="208785072"/>
        <c:axId val="20878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6B24-499A-A9CC-A1260D17068A}"/>
            </c:ext>
          </c:extLst>
        </c:ser>
        <c:dLbls>
          <c:showLegendKey val="0"/>
          <c:showVal val="0"/>
          <c:showCatName val="0"/>
          <c:showSerName val="0"/>
          <c:showPercent val="0"/>
          <c:showBubbleSize val="0"/>
        </c:dLbls>
        <c:marker val="1"/>
        <c:smooth val="0"/>
        <c:axId val="208785072"/>
        <c:axId val="208785464"/>
      </c:lineChart>
      <c:dateAx>
        <c:axId val="208785072"/>
        <c:scaling>
          <c:orientation val="minMax"/>
        </c:scaling>
        <c:delete val="1"/>
        <c:axPos val="b"/>
        <c:numFmt formatCode="ge" sourceLinked="1"/>
        <c:majorTickMark val="none"/>
        <c:minorTickMark val="none"/>
        <c:tickLblPos val="none"/>
        <c:crossAx val="208785464"/>
        <c:crosses val="autoZero"/>
        <c:auto val="1"/>
        <c:lblOffset val="100"/>
        <c:baseTimeUnit val="years"/>
      </c:dateAx>
      <c:valAx>
        <c:axId val="208785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78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250.34</c:v>
                </c:pt>
                <c:pt idx="1">
                  <c:v>243.68</c:v>
                </c:pt>
                <c:pt idx="2">
                  <c:v>233.82</c:v>
                </c:pt>
                <c:pt idx="3">
                  <c:v>230.05</c:v>
                </c:pt>
                <c:pt idx="4">
                  <c:v>234.02</c:v>
                </c:pt>
              </c:numCache>
            </c:numRef>
          </c:val>
          <c:extLst>
            <c:ext xmlns:c16="http://schemas.microsoft.com/office/drawing/2014/chart" uri="{C3380CC4-5D6E-409C-BE32-E72D297353CC}">
              <c16:uniqueId val="{00000000-10C0-48D9-A7B7-D3261FD7CB22}"/>
            </c:ext>
          </c:extLst>
        </c:ser>
        <c:dLbls>
          <c:showLegendKey val="0"/>
          <c:showVal val="0"/>
          <c:showCatName val="0"/>
          <c:showSerName val="0"/>
          <c:showPercent val="0"/>
          <c:showBubbleSize val="0"/>
        </c:dLbls>
        <c:gapWidth val="150"/>
        <c:axId val="392000024"/>
        <c:axId val="3920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10C0-48D9-A7B7-D3261FD7CB22}"/>
            </c:ext>
          </c:extLst>
        </c:ser>
        <c:dLbls>
          <c:showLegendKey val="0"/>
          <c:showVal val="0"/>
          <c:showCatName val="0"/>
          <c:showSerName val="0"/>
          <c:showPercent val="0"/>
          <c:showBubbleSize val="0"/>
        </c:dLbls>
        <c:marker val="1"/>
        <c:smooth val="0"/>
        <c:axId val="392000024"/>
        <c:axId val="392000416"/>
      </c:lineChart>
      <c:dateAx>
        <c:axId val="392000024"/>
        <c:scaling>
          <c:orientation val="minMax"/>
        </c:scaling>
        <c:delete val="1"/>
        <c:axPos val="b"/>
        <c:numFmt formatCode="ge" sourceLinked="1"/>
        <c:majorTickMark val="none"/>
        <c:minorTickMark val="none"/>
        <c:tickLblPos val="none"/>
        <c:crossAx val="392000416"/>
        <c:crosses val="autoZero"/>
        <c:auto val="1"/>
        <c:lblOffset val="100"/>
        <c:baseTimeUnit val="years"/>
      </c:dateAx>
      <c:valAx>
        <c:axId val="39200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200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102.75</c:v>
                </c:pt>
                <c:pt idx="1">
                  <c:v>104.82</c:v>
                </c:pt>
                <c:pt idx="2">
                  <c:v>99.05</c:v>
                </c:pt>
                <c:pt idx="3">
                  <c:v>103.3</c:v>
                </c:pt>
                <c:pt idx="4">
                  <c:v>102.16</c:v>
                </c:pt>
              </c:numCache>
            </c:numRef>
          </c:val>
          <c:extLst>
            <c:ext xmlns:c16="http://schemas.microsoft.com/office/drawing/2014/chart" uri="{C3380CC4-5D6E-409C-BE32-E72D297353CC}">
              <c16:uniqueId val="{00000000-64F7-48FA-942D-C276FDB0CBB1}"/>
            </c:ext>
          </c:extLst>
        </c:ser>
        <c:dLbls>
          <c:showLegendKey val="0"/>
          <c:showVal val="0"/>
          <c:showCatName val="0"/>
          <c:showSerName val="0"/>
          <c:showPercent val="0"/>
          <c:showBubbleSize val="0"/>
        </c:dLbls>
        <c:gapWidth val="150"/>
        <c:axId val="208782720"/>
        <c:axId val="20878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64F7-48FA-942D-C276FDB0CBB1}"/>
            </c:ext>
          </c:extLst>
        </c:ser>
        <c:dLbls>
          <c:showLegendKey val="0"/>
          <c:showVal val="0"/>
          <c:showCatName val="0"/>
          <c:showSerName val="0"/>
          <c:showPercent val="0"/>
          <c:showBubbleSize val="0"/>
        </c:dLbls>
        <c:marker val="1"/>
        <c:smooth val="0"/>
        <c:axId val="208782720"/>
        <c:axId val="208782328"/>
      </c:lineChart>
      <c:dateAx>
        <c:axId val="208782720"/>
        <c:scaling>
          <c:orientation val="minMax"/>
        </c:scaling>
        <c:delete val="1"/>
        <c:axPos val="b"/>
        <c:numFmt formatCode="ge" sourceLinked="1"/>
        <c:majorTickMark val="none"/>
        <c:minorTickMark val="none"/>
        <c:tickLblPos val="none"/>
        <c:crossAx val="208782328"/>
        <c:crosses val="autoZero"/>
        <c:auto val="1"/>
        <c:lblOffset val="100"/>
        <c:baseTimeUnit val="years"/>
      </c:dateAx>
      <c:valAx>
        <c:axId val="20878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228.52</c:v>
                </c:pt>
                <c:pt idx="1">
                  <c:v>226.08</c:v>
                </c:pt>
                <c:pt idx="2">
                  <c:v>239.69</c:v>
                </c:pt>
                <c:pt idx="3">
                  <c:v>228.64</c:v>
                </c:pt>
                <c:pt idx="4">
                  <c:v>231.08</c:v>
                </c:pt>
              </c:numCache>
            </c:numRef>
          </c:val>
          <c:extLst>
            <c:ext xmlns:c16="http://schemas.microsoft.com/office/drawing/2014/chart" uri="{C3380CC4-5D6E-409C-BE32-E72D297353CC}">
              <c16:uniqueId val="{00000000-7E65-43D0-BBE2-043E72BCA526}"/>
            </c:ext>
          </c:extLst>
        </c:ser>
        <c:dLbls>
          <c:showLegendKey val="0"/>
          <c:showVal val="0"/>
          <c:showCatName val="0"/>
          <c:showSerName val="0"/>
          <c:showPercent val="0"/>
          <c:showBubbleSize val="0"/>
        </c:dLbls>
        <c:gapWidth val="150"/>
        <c:axId val="208783112"/>
        <c:axId val="39200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7E65-43D0-BBE2-043E72BCA526}"/>
            </c:ext>
          </c:extLst>
        </c:ser>
        <c:dLbls>
          <c:showLegendKey val="0"/>
          <c:showVal val="0"/>
          <c:showCatName val="0"/>
          <c:showSerName val="0"/>
          <c:showPercent val="0"/>
          <c:showBubbleSize val="0"/>
        </c:dLbls>
        <c:marker val="1"/>
        <c:smooth val="0"/>
        <c:axId val="208783112"/>
        <c:axId val="392001592"/>
      </c:lineChart>
      <c:dateAx>
        <c:axId val="208783112"/>
        <c:scaling>
          <c:orientation val="minMax"/>
        </c:scaling>
        <c:delete val="1"/>
        <c:axPos val="b"/>
        <c:numFmt formatCode="ge" sourceLinked="1"/>
        <c:majorTickMark val="none"/>
        <c:minorTickMark val="none"/>
        <c:tickLblPos val="none"/>
        <c:crossAx val="392001592"/>
        <c:crosses val="autoZero"/>
        <c:auto val="1"/>
        <c:lblOffset val="100"/>
        <c:baseTimeUnit val="years"/>
      </c:dateAx>
      <c:valAx>
        <c:axId val="39200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8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宮城県　岩沼市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44332</v>
      </c>
      <c r="AM8" s="61"/>
      <c r="AN8" s="61"/>
      <c r="AO8" s="61"/>
      <c r="AP8" s="61"/>
      <c r="AQ8" s="61"/>
      <c r="AR8" s="61"/>
      <c r="AS8" s="61"/>
      <c r="AT8" s="51">
        <f>データ!$S$6</f>
        <v>60.45</v>
      </c>
      <c r="AU8" s="52"/>
      <c r="AV8" s="52"/>
      <c r="AW8" s="52"/>
      <c r="AX8" s="52"/>
      <c r="AY8" s="52"/>
      <c r="AZ8" s="52"/>
      <c r="BA8" s="52"/>
      <c r="BB8" s="53">
        <f>データ!$T$6</f>
        <v>733.37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61.78</v>
      </c>
      <c r="J10" s="52"/>
      <c r="K10" s="52"/>
      <c r="L10" s="52"/>
      <c r="M10" s="52"/>
      <c r="N10" s="52"/>
      <c r="O10" s="64"/>
      <c r="P10" s="53">
        <f>データ!$P$6</f>
        <v>99.92</v>
      </c>
      <c r="Q10" s="53"/>
      <c r="R10" s="53"/>
      <c r="S10" s="53"/>
      <c r="T10" s="53"/>
      <c r="U10" s="53"/>
      <c r="V10" s="53"/>
      <c r="W10" s="61">
        <f>データ!$Q$6</f>
        <v>3326</v>
      </c>
      <c r="X10" s="61"/>
      <c r="Y10" s="61"/>
      <c r="Z10" s="61"/>
      <c r="AA10" s="61"/>
      <c r="AB10" s="61"/>
      <c r="AC10" s="61"/>
      <c r="AD10" s="2"/>
      <c r="AE10" s="2"/>
      <c r="AF10" s="2"/>
      <c r="AG10" s="2"/>
      <c r="AH10" s="5"/>
      <c r="AI10" s="5"/>
      <c r="AJ10" s="5"/>
      <c r="AK10" s="5"/>
      <c r="AL10" s="61">
        <f>データ!$U$6</f>
        <v>44252</v>
      </c>
      <c r="AM10" s="61"/>
      <c r="AN10" s="61"/>
      <c r="AO10" s="61"/>
      <c r="AP10" s="61"/>
      <c r="AQ10" s="61"/>
      <c r="AR10" s="61"/>
      <c r="AS10" s="61"/>
      <c r="AT10" s="51">
        <f>データ!$V$6</f>
        <v>0.6</v>
      </c>
      <c r="AU10" s="52"/>
      <c r="AV10" s="52"/>
      <c r="AW10" s="52"/>
      <c r="AX10" s="52"/>
      <c r="AY10" s="52"/>
      <c r="AZ10" s="52"/>
      <c r="BA10" s="52"/>
      <c r="BB10" s="53">
        <f>データ!$W$6</f>
        <v>73753.33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42111</v>
      </c>
      <c r="D6" s="34">
        <f t="shared" si="3"/>
        <v>46</v>
      </c>
      <c r="E6" s="34">
        <f t="shared" si="3"/>
        <v>1</v>
      </c>
      <c r="F6" s="34">
        <f t="shared" si="3"/>
        <v>0</v>
      </c>
      <c r="G6" s="34">
        <f t="shared" si="3"/>
        <v>1</v>
      </c>
      <c r="H6" s="34" t="str">
        <f t="shared" si="3"/>
        <v>宮城県　岩沼市</v>
      </c>
      <c r="I6" s="34" t="str">
        <f t="shared" si="3"/>
        <v>法適用</v>
      </c>
      <c r="J6" s="34" t="str">
        <f t="shared" si="3"/>
        <v>水道事業</v>
      </c>
      <c r="K6" s="34" t="str">
        <f t="shared" si="3"/>
        <v>末端給水事業</v>
      </c>
      <c r="L6" s="34" t="str">
        <f t="shared" si="3"/>
        <v>A5</v>
      </c>
      <c r="M6" s="34">
        <f t="shared" si="3"/>
        <v>0</v>
      </c>
      <c r="N6" s="35" t="str">
        <f t="shared" si="3"/>
        <v>-</v>
      </c>
      <c r="O6" s="35">
        <f t="shared" si="3"/>
        <v>61.78</v>
      </c>
      <c r="P6" s="35">
        <f t="shared" si="3"/>
        <v>99.92</v>
      </c>
      <c r="Q6" s="35">
        <f t="shared" si="3"/>
        <v>3326</v>
      </c>
      <c r="R6" s="35">
        <f t="shared" si="3"/>
        <v>44332</v>
      </c>
      <c r="S6" s="35">
        <f t="shared" si="3"/>
        <v>60.45</v>
      </c>
      <c r="T6" s="35">
        <f t="shared" si="3"/>
        <v>733.37</v>
      </c>
      <c r="U6" s="35">
        <f t="shared" si="3"/>
        <v>44252</v>
      </c>
      <c r="V6" s="35">
        <f t="shared" si="3"/>
        <v>0.6</v>
      </c>
      <c r="W6" s="35">
        <f t="shared" si="3"/>
        <v>73753.33</v>
      </c>
      <c r="X6" s="36">
        <f>IF(X7="",NA(),X7)</f>
        <v>108.21</v>
      </c>
      <c r="Y6" s="36">
        <f t="shared" ref="Y6:AG6" si="4">IF(Y7="",NA(),Y7)</f>
        <v>111.47</v>
      </c>
      <c r="Z6" s="36">
        <f t="shared" si="4"/>
        <v>111.03</v>
      </c>
      <c r="AA6" s="36">
        <f t="shared" si="4"/>
        <v>109</v>
      </c>
      <c r="AB6" s="36">
        <f t="shared" si="4"/>
        <v>107.86</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416.53</v>
      </c>
      <c r="AU6" s="36">
        <f t="shared" ref="AU6:BC6" si="6">IF(AU7="",NA(),AU7)</f>
        <v>309.23</v>
      </c>
      <c r="AV6" s="36">
        <f t="shared" si="6"/>
        <v>345.01</v>
      </c>
      <c r="AW6" s="36">
        <f t="shared" si="6"/>
        <v>269.64999999999998</v>
      </c>
      <c r="AX6" s="36">
        <f t="shared" si="6"/>
        <v>247.8</v>
      </c>
      <c r="AY6" s="36">
        <f t="shared" si="6"/>
        <v>852.01</v>
      </c>
      <c r="AZ6" s="36">
        <f t="shared" si="6"/>
        <v>909.68</v>
      </c>
      <c r="BA6" s="36">
        <f t="shared" si="6"/>
        <v>382.09</v>
      </c>
      <c r="BB6" s="36">
        <f t="shared" si="6"/>
        <v>371.31</v>
      </c>
      <c r="BC6" s="36">
        <f t="shared" si="6"/>
        <v>377.63</v>
      </c>
      <c r="BD6" s="35" t="str">
        <f>IF(BD7="","",IF(BD7="-","【-】","【"&amp;SUBSTITUTE(TEXT(BD7,"#,##0.00"),"-","△")&amp;"】"))</f>
        <v>【262.87】</v>
      </c>
      <c r="BE6" s="36">
        <f>IF(BE7="",NA(),BE7)</f>
        <v>250.34</v>
      </c>
      <c r="BF6" s="36">
        <f t="shared" ref="BF6:BN6" si="7">IF(BF7="",NA(),BF7)</f>
        <v>243.68</v>
      </c>
      <c r="BG6" s="36">
        <f t="shared" si="7"/>
        <v>233.82</v>
      </c>
      <c r="BH6" s="36">
        <f t="shared" si="7"/>
        <v>230.05</v>
      </c>
      <c r="BI6" s="36">
        <f t="shared" si="7"/>
        <v>234.02</v>
      </c>
      <c r="BJ6" s="36">
        <f t="shared" si="7"/>
        <v>391.4</v>
      </c>
      <c r="BK6" s="36">
        <f t="shared" si="7"/>
        <v>382.65</v>
      </c>
      <c r="BL6" s="36">
        <f t="shared" si="7"/>
        <v>385.06</v>
      </c>
      <c r="BM6" s="36">
        <f t="shared" si="7"/>
        <v>373.09</v>
      </c>
      <c r="BN6" s="36">
        <f t="shared" si="7"/>
        <v>364.71</v>
      </c>
      <c r="BO6" s="35" t="str">
        <f>IF(BO7="","",IF(BO7="-","【-】","【"&amp;SUBSTITUTE(TEXT(BO7,"#,##0.00"),"-","△")&amp;"】"))</f>
        <v>【270.87】</v>
      </c>
      <c r="BP6" s="36">
        <f>IF(BP7="",NA(),BP7)</f>
        <v>102.75</v>
      </c>
      <c r="BQ6" s="36">
        <f t="shared" ref="BQ6:BY6" si="8">IF(BQ7="",NA(),BQ7)</f>
        <v>104.82</v>
      </c>
      <c r="BR6" s="36">
        <f t="shared" si="8"/>
        <v>99.05</v>
      </c>
      <c r="BS6" s="36">
        <f t="shared" si="8"/>
        <v>103.3</v>
      </c>
      <c r="BT6" s="36">
        <f t="shared" si="8"/>
        <v>102.16</v>
      </c>
      <c r="BU6" s="36">
        <f t="shared" si="8"/>
        <v>95.91</v>
      </c>
      <c r="BV6" s="36">
        <f t="shared" si="8"/>
        <v>96.1</v>
      </c>
      <c r="BW6" s="36">
        <f t="shared" si="8"/>
        <v>99.07</v>
      </c>
      <c r="BX6" s="36">
        <f t="shared" si="8"/>
        <v>99.99</v>
      </c>
      <c r="BY6" s="36">
        <f t="shared" si="8"/>
        <v>100.65</v>
      </c>
      <c r="BZ6" s="35" t="str">
        <f>IF(BZ7="","",IF(BZ7="-","【-】","【"&amp;SUBSTITUTE(TEXT(BZ7,"#,##0.00"),"-","△")&amp;"】"))</f>
        <v>【105.59】</v>
      </c>
      <c r="CA6" s="36">
        <f>IF(CA7="",NA(),CA7)</f>
        <v>228.52</v>
      </c>
      <c r="CB6" s="36">
        <f t="shared" ref="CB6:CJ6" si="9">IF(CB7="",NA(),CB7)</f>
        <v>226.08</v>
      </c>
      <c r="CC6" s="36">
        <f t="shared" si="9"/>
        <v>239.69</v>
      </c>
      <c r="CD6" s="36">
        <f t="shared" si="9"/>
        <v>228.64</v>
      </c>
      <c r="CE6" s="36">
        <f t="shared" si="9"/>
        <v>231.08</v>
      </c>
      <c r="CF6" s="36">
        <f t="shared" si="9"/>
        <v>179.29</v>
      </c>
      <c r="CG6" s="36">
        <f t="shared" si="9"/>
        <v>178.39</v>
      </c>
      <c r="CH6" s="36">
        <f t="shared" si="9"/>
        <v>173.03</v>
      </c>
      <c r="CI6" s="36">
        <f t="shared" si="9"/>
        <v>171.15</v>
      </c>
      <c r="CJ6" s="36">
        <f t="shared" si="9"/>
        <v>170.19</v>
      </c>
      <c r="CK6" s="35" t="str">
        <f>IF(CK7="","",IF(CK7="-","【-】","【"&amp;SUBSTITUTE(TEXT(CK7,"#,##0.00"),"-","△")&amp;"】"))</f>
        <v>【163.27】</v>
      </c>
      <c r="CL6" s="36">
        <f>IF(CL7="",NA(),CL7)</f>
        <v>52.52</v>
      </c>
      <c r="CM6" s="36">
        <f t="shared" ref="CM6:CU6" si="10">IF(CM7="",NA(),CM7)</f>
        <v>53.68</v>
      </c>
      <c r="CN6" s="36">
        <f t="shared" si="10"/>
        <v>53.54</v>
      </c>
      <c r="CO6" s="36">
        <f t="shared" si="10"/>
        <v>52.09</v>
      </c>
      <c r="CP6" s="36">
        <f t="shared" si="10"/>
        <v>54.48</v>
      </c>
      <c r="CQ6" s="36">
        <f t="shared" si="10"/>
        <v>59.09</v>
      </c>
      <c r="CR6" s="36">
        <f t="shared" si="10"/>
        <v>59.23</v>
      </c>
      <c r="CS6" s="36">
        <f t="shared" si="10"/>
        <v>58.58</v>
      </c>
      <c r="CT6" s="36">
        <f t="shared" si="10"/>
        <v>58.53</v>
      </c>
      <c r="CU6" s="36">
        <f t="shared" si="10"/>
        <v>59.01</v>
      </c>
      <c r="CV6" s="35" t="str">
        <f>IF(CV7="","",IF(CV7="-","【-】","【"&amp;SUBSTITUTE(TEXT(CV7,"#,##0.00"),"-","△")&amp;"】"))</f>
        <v>【59.94】</v>
      </c>
      <c r="CW6" s="36">
        <f>IF(CW7="",NA(),CW7)</f>
        <v>88.67</v>
      </c>
      <c r="CX6" s="36">
        <f t="shared" ref="CX6:DF6" si="11">IF(CX7="",NA(),CX7)</f>
        <v>88.9</v>
      </c>
      <c r="CY6" s="36">
        <f t="shared" si="11"/>
        <v>88.34</v>
      </c>
      <c r="CZ6" s="36">
        <f t="shared" si="11"/>
        <v>90.45</v>
      </c>
      <c r="DA6" s="36">
        <f t="shared" si="11"/>
        <v>91.04</v>
      </c>
      <c r="DB6" s="36">
        <f t="shared" si="11"/>
        <v>85.4</v>
      </c>
      <c r="DC6" s="36">
        <f t="shared" si="11"/>
        <v>85.53</v>
      </c>
      <c r="DD6" s="36">
        <f t="shared" si="11"/>
        <v>85.23</v>
      </c>
      <c r="DE6" s="36">
        <f t="shared" si="11"/>
        <v>85.26</v>
      </c>
      <c r="DF6" s="36">
        <f t="shared" si="11"/>
        <v>85.37</v>
      </c>
      <c r="DG6" s="35" t="str">
        <f>IF(DG7="","",IF(DG7="-","【-】","【"&amp;SUBSTITUTE(TEXT(DG7,"#,##0.00"),"-","△")&amp;"】"))</f>
        <v>【90.22】</v>
      </c>
      <c r="DH6" s="36">
        <f>IF(DH7="",NA(),DH7)</f>
        <v>39.85</v>
      </c>
      <c r="DI6" s="36">
        <f t="shared" ref="DI6:DQ6" si="12">IF(DI7="",NA(),DI7)</f>
        <v>39.630000000000003</v>
      </c>
      <c r="DJ6" s="36">
        <f t="shared" si="12"/>
        <v>46.74</v>
      </c>
      <c r="DK6" s="36">
        <f t="shared" si="12"/>
        <v>47.67</v>
      </c>
      <c r="DL6" s="36">
        <f t="shared" si="12"/>
        <v>48.51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14.71</v>
      </c>
      <c r="DT6" s="36">
        <f t="shared" ref="DT6:EB6" si="13">IF(DT7="",NA(),DT7)</f>
        <v>15.85</v>
      </c>
      <c r="DU6" s="36">
        <f t="shared" si="13"/>
        <v>16.059999999999999</v>
      </c>
      <c r="DV6" s="36">
        <f t="shared" si="13"/>
        <v>15.61</v>
      </c>
      <c r="DW6" s="36">
        <f t="shared" si="13"/>
        <v>15.26</v>
      </c>
      <c r="DX6" s="36">
        <f t="shared" si="13"/>
        <v>7.8</v>
      </c>
      <c r="DY6" s="36">
        <f t="shared" si="13"/>
        <v>8.39</v>
      </c>
      <c r="DZ6" s="36">
        <f t="shared" si="13"/>
        <v>10.09</v>
      </c>
      <c r="EA6" s="36">
        <f t="shared" si="13"/>
        <v>10.54</v>
      </c>
      <c r="EB6" s="36">
        <f t="shared" si="13"/>
        <v>12.03</v>
      </c>
      <c r="EC6" s="35" t="str">
        <f>IF(EC7="","",IF(EC7="-","【-】","【"&amp;SUBSTITUTE(TEXT(EC7,"#,##0.00"),"-","△")&amp;"】"))</f>
        <v>【15.00】</v>
      </c>
      <c r="ED6" s="36">
        <f>IF(ED7="",NA(),ED7)</f>
        <v>0.52</v>
      </c>
      <c r="EE6" s="36">
        <f t="shared" ref="EE6:EM6" si="14">IF(EE7="",NA(),EE7)</f>
        <v>0.56999999999999995</v>
      </c>
      <c r="EF6" s="36">
        <f t="shared" si="14"/>
        <v>0.24</v>
      </c>
      <c r="EG6" s="36">
        <f t="shared" si="14"/>
        <v>0.62</v>
      </c>
      <c r="EH6" s="36">
        <f t="shared" si="14"/>
        <v>1.08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42111</v>
      </c>
      <c r="D7" s="38">
        <v>46</v>
      </c>
      <c r="E7" s="38">
        <v>1</v>
      </c>
      <c r="F7" s="38">
        <v>0</v>
      </c>
      <c r="G7" s="38">
        <v>1</v>
      </c>
      <c r="H7" s="38" t="s">
        <v>105</v>
      </c>
      <c r="I7" s="38" t="s">
        <v>106</v>
      </c>
      <c r="J7" s="38" t="s">
        <v>107</v>
      </c>
      <c r="K7" s="38" t="s">
        <v>108</v>
      </c>
      <c r="L7" s="38" t="s">
        <v>109</v>
      </c>
      <c r="M7" s="38"/>
      <c r="N7" s="39" t="s">
        <v>110</v>
      </c>
      <c r="O7" s="39">
        <v>61.78</v>
      </c>
      <c r="P7" s="39">
        <v>99.92</v>
      </c>
      <c r="Q7" s="39">
        <v>3326</v>
      </c>
      <c r="R7" s="39">
        <v>44332</v>
      </c>
      <c r="S7" s="39">
        <v>60.45</v>
      </c>
      <c r="T7" s="39">
        <v>733.37</v>
      </c>
      <c r="U7" s="39">
        <v>44252</v>
      </c>
      <c r="V7" s="39">
        <v>0.6</v>
      </c>
      <c r="W7" s="39">
        <v>73753.33</v>
      </c>
      <c r="X7" s="39">
        <v>108.21</v>
      </c>
      <c r="Y7" s="39">
        <v>111.47</v>
      </c>
      <c r="Z7" s="39">
        <v>111.03</v>
      </c>
      <c r="AA7" s="39">
        <v>109</v>
      </c>
      <c r="AB7" s="39">
        <v>107.86</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416.53</v>
      </c>
      <c r="AU7" s="39">
        <v>309.23</v>
      </c>
      <c r="AV7" s="39">
        <v>345.01</v>
      </c>
      <c r="AW7" s="39">
        <v>269.64999999999998</v>
      </c>
      <c r="AX7" s="39">
        <v>247.8</v>
      </c>
      <c r="AY7" s="39">
        <v>852.01</v>
      </c>
      <c r="AZ7" s="39">
        <v>909.68</v>
      </c>
      <c r="BA7" s="39">
        <v>382.09</v>
      </c>
      <c r="BB7" s="39">
        <v>371.31</v>
      </c>
      <c r="BC7" s="39">
        <v>377.63</v>
      </c>
      <c r="BD7" s="39">
        <v>262.87</v>
      </c>
      <c r="BE7" s="39">
        <v>250.34</v>
      </c>
      <c r="BF7" s="39">
        <v>243.68</v>
      </c>
      <c r="BG7" s="39">
        <v>233.82</v>
      </c>
      <c r="BH7" s="39">
        <v>230.05</v>
      </c>
      <c r="BI7" s="39">
        <v>234.02</v>
      </c>
      <c r="BJ7" s="39">
        <v>391.4</v>
      </c>
      <c r="BK7" s="39">
        <v>382.65</v>
      </c>
      <c r="BL7" s="39">
        <v>385.06</v>
      </c>
      <c r="BM7" s="39">
        <v>373.09</v>
      </c>
      <c r="BN7" s="39">
        <v>364.71</v>
      </c>
      <c r="BO7" s="39">
        <v>270.87</v>
      </c>
      <c r="BP7" s="39">
        <v>102.75</v>
      </c>
      <c r="BQ7" s="39">
        <v>104.82</v>
      </c>
      <c r="BR7" s="39">
        <v>99.05</v>
      </c>
      <c r="BS7" s="39">
        <v>103.3</v>
      </c>
      <c r="BT7" s="39">
        <v>102.16</v>
      </c>
      <c r="BU7" s="39">
        <v>95.91</v>
      </c>
      <c r="BV7" s="39">
        <v>96.1</v>
      </c>
      <c r="BW7" s="39">
        <v>99.07</v>
      </c>
      <c r="BX7" s="39">
        <v>99.99</v>
      </c>
      <c r="BY7" s="39">
        <v>100.65</v>
      </c>
      <c r="BZ7" s="39">
        <v>105.59</v>
      </c>
      <c r="CA7" s="39">
        <v>228.52</v>
      </c>
      <c r="CB7" s="39">
        <v>226.08</v>
      </c>
      <c r="CC7" s="39">
        <v>239.69</v>
      </c>
      <c r="CD7" s="39">
        <v>228.64</v>
      </c>
      <c r="CE7" s="39">
        <v>231.08</v>
      </c>
      <c r="CF7" s="39">
        <v>179.29</v>
      </c>
      <c r="CG7" s="39">
        <v>178.39</v>
      </c>
      <c r="CH7" s="39">
        <v>173.03</v>
      </c>
      <c r="CI7" s="39">
        <v>171.15</v>
      </c>
      <c r="CJ7" s="39">
        <v>170.19</v>
      </c>
      <c r="CK7" s="39">
        <v>163.27000000000001</v>
      </c>
      <c r="CL7" s="39">
        <v>52.52</v>
      </c>
      <c r="CM7" s="39">
        <v>53.68</v>
      </c>
      <c r="CN7" s="39">
        <v>53.54</v>
      </c>
      <c r="CO7" s="39">
        <v>52.09</v>
      </c>
      <c r="CP7" s="39">
        <v>54.48</v>
      </c>
      <c r="CQ7" s="39">
        <v>59.09</v>
      </c>
      <c r="CR7" s="39">
        <v>59.23</v>
      </c>
      <c r="CS7" s="39">
        <v>58.58</v>
      </c>
      <c r="CT7" s="39">
        <v>58.53</v>
      </c>
      <c r="CU7" s="39">
        <v>59.01</v>
      </c>
      <c r="CV7" s="39">
        <v>59.94</v>
      </c>
      <c r="CW7" s="39">
        <v>88.67</v>
      </c>
      <c r="CX7" s="39">
        <v>88.9</v>
      </c>
      <c r="CY7" s="39">
        <v>88.34</v>
      </c>
      <c r="CZ7" s="39">
        <v>90.45</v>
      </c>
      <c r="DA7" s="39">
        <v>91.04</v>
      </c>
      <c r="DB7" s="39">
        <v>85.4</v>
      </c>
      <c r="DC7" s="39">
        <v>85.53</v>
      </c>
      <c r="DD7" s="39">
        <v>85.23</v>
      </c>
      <c r="DE7" s="39">
        <v>85.26</v>
      </c>
      <c r="DF7" s="39">
        <v>85.37</v>
      </c>
      <c r="DG7" s="39">
        <v>90.22</v>
      </c>
      <c r="DH7" s="39">
        <v>39.85</v>
      </c>
      <c r="DI7" s="39">
        <v>39.630000000000003</v>
      </c>
      <c r="DJ7" s="39">
        <v>46.74</v>
      </c>
      <c r="DK7" s="39">
        <v>47.67</v>
      </c>
      <c r="DL7" s="39">
        <v>48.51</v>
      </c>
      <c r="DM7" s="39">
        <v>36.36</v>
      </c>
      <c r="DN7" s="39">
        <v>37.340000000000003</v>
      </c>
      <c r="DO7" s="39">
        <v>44.31</v>
      </c>
      <c r="DP7" s="39">
        <v>45.75</v>
      </c>
      <c r="DQ7" s="39">
        <v>46.9</v>
      </c>
      <c r="DR7" s="39">
        <v>47.91</v>
      </c>
      <c r="DS7" s="39">
        <v>14.71</v>
      </c>
      <c r="DT7" s="39">
        <v>15.85</v>
      </c>
      <c r="DU7" s="39">
        <v>16.059999999999999</v>
      </c>
      <c r="DV7" s="39">
        <v>15.61</v>
      </c>
      <c r="DW7" s="39">
        <v>15.26</v>
      </c>
      <c r="DX7" s="39">
        <v>7.8</v>
      </c>
      <c r="DY7" s="39">
        <v>8.39</v>
      </c>
      <c r="DZ7" s="39">
        <v>10.09</v>
      </c>
      <c r="EA7" s="39">
        <v>10.54</v>
      </c>
      <c r="EB7" s="39">
        <v>12.03</v>
      </c>
      <c r="EC7" s="39">
        <v>15</v>
      </c>
      <c r="ED7" s="39">
        <v>0.52</v>
      </c>
      <c r="EE7" s="39">
        <v>0.56999999999999995</v>
      </c>
      <c r="EF7" s="39">
        <v>0.24</v>
      </c>
      <c r="EG7" s="39">
        <v>0.62</v>
      </c>
      <c r="EH7" s="39">
        <v>1.08</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2018-02-08T11:06:40Z</cp:lastPrinted>
  <dcterms:created xsi:type="dcterms:W3CDTF">2017-12-25T01:21:40Z</dcterms:created>
  <dcterms:modified xsi:type="dcterms:W3CDTF">2018-02-14T08:28:00Z</dcterms:modified>
  <cp:category/>
</cp:coreProperties>
</file>