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rjsv3\下水道課\1.庶務係\01予算・決算\03 決算\H28年度決算関係\経営比較分析表\06 名取市\"/>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W8" i="4"/>
  <c r="I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<sst xmlns="http://schemas.openxmlformats.org/spreadsheetml/2006/main" count="240" uniqueCount="123">
  <si>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</si>
  <si>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</si>
  <si>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</si>
  <si>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</si>
  <si>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</si>
  <si>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</si>
  <si>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</si>
  <si>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</si>
  <si>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</si>
  <si>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</si>
  <si>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</si>
  <si>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</si>
  <si>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</si>
  <si>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</si>
  <si>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</si>
  <si>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</si>
  <si>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</si>
  <si>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</si>
  <si>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</si>
  <si>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</si>
  <si>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</si>
  <si>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</si>
  <si>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</si>
  <si>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</si>
  <si>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</si>
  <si>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</si>
  <si>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</si>
  <si>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</si>
  <si>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</si>
  <si>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</si>
  <si>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</si>
  <si>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</si>
  <si>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</si>
  <si>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</si>
  <si>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</si>
  <si>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</si>
  <si>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</si>
  <si>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</si>
  <si>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</si>
  <si>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</si>
  <si>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</si>
  <si>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</si>
  <si>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</si>
  <si>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</si>
  <si>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</si>
  <si>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</si>
  <si>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</si>
  <si>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</si>
  <si>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</si>
  <si>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</si>
  <si>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</si>
  <si>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</si>
  <si>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</si>
  <si>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</si>
  <si>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</si>
  <si>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</si>
  <si>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</si>
  <si>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</si>
  <si>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</si>
  <si>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</si>
  <si>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</si>
  <si>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</si>
  <si>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</si>
  <si>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</si>
  <si>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</si>
  <si>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</si>
  <si>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</si>
  <si>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</si>
  <si>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</si>
  <si>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</si>
  <si>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</si>
  <si>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</si>
  <si>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</si>
  <si>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</si>
  <si>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</si>
  <si>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</si>
  <si>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</si>
  <si>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</si>
  <si>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</si>
  <si>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</si>
  <si>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</si>
  <si>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</si>
  <si>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</si>
  <si>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</si>
  <si>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</si>
  <si>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</si>
  <si>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</si>
  <si>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</si>
  <si>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</si>
  <si>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</si>
  <si>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</si>
  <si>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</si>
  <si>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</si>
  <si>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</si>
  <si>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</si>
  <si>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</si>
  <si>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</si>
  <si>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</si>
  <si>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</si>
  <si>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</si>
  <si>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</si>
  <si>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</si>
  <si>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</si>
  <si>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</si>
  <si>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</si>
  <si>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</si>
  <si>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</si>
  <si>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</si>
  <si>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名取市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</si>
  <si>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</si>
  <si>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</si>
  <si>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</si>
  <si>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</si>
  <si>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</si>
  <si>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</si>
  <si>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</si>
  <si>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</si>
  <si>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</si>
  <si>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</si>
  <si>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①経常収支比率については、類似団体平均を下回る傾向にあるが、概ね100%前後で推移している。今後とも、一般会計からの繰入金の規模の適正化を図りつつ、健全経営に努める。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今後は、企業債の低利への借換え等により資本費を圧縮しつつ、累積欠損金の拡大防止に努める。
③流動比率については、多額の企業債残高を流動負債に計上しているため、類似団体に比べ低めの比率となっていたが、順次企業債の償還を終え比率は改善している。
④企業債残高対事業規模比率については、類似団体に比べ高い比率となっているが、今後は順次企業債の償還を終え比率は改善する見込みである。
⑤⑥経費回収率及び汚水処理原価については、概ね類似団体平均と同水準で推移している。
⑦施設利用率については、県南5市6町を処理区域とする流域下水道に接続し、広域的な汚水処理に取り組んでいることから、当市単体による指標はない。
⑧水洗化率については、当市では周辺他市に比べ、早い段階から下水道等の普及による水洗化率の向上に取り組んできたところであり、類似団体平均を大きく上回っている。今後とも未接続者に対する働きかけを行いつつ、水洗化率100%を目指す。</t>
    <rPh sb="1" eb="3">
      <t>ケイジョウ</t>
    </rPh>
    <rPh sb="3" eb="5">
      <t>シュウシ</t>
    </rPh>
    <rPh sb="5" eb="7">
      <t>ヒリツ</t>
    </rPh>
    <rPh sb="13" eb="15">
      <t>ルイジ</t>
    </rPh>
    <rPh sb="15" eb="17">
      <t>ダンタイ</t>
    </rPh>
    <rPh sb="17" eb="19">
      <t>ヘイキン</t>
    </rPh>
    <rPh sb="20" eb="22">
      <t>シタマワ</t>
    </rPh>
    <rPh sb="23" eb="25">
      <t>ケイコウ</t>
    </rPh>
    <rPh sb="30" eb="31">
      <t>オオム</t>
    </rPh>
    <rPh sb="36" eb="38">
      <t>ゼンゴ</t>
    </rPh>
    <rPh sb="39" eb="41">
      <t>スイイ</t>
    </rPh>
    <rPh sb="46" eb="48">
      <t>コンゴ</t>
    </rPh>
    <rPh sb="51" eb="53">
      <t>イッパン</t>
    </rPh>
    <rPh sb="53" eb="55">
      <t>カイケイ</t>
    </rPh>
    <rPh sb="58" eb="60">
      <t>クリイレ</t>
    </rPh>
    <rPh sb="60" eb="61">
      <t>キン</t>
    </rPh>
    <rPh sb="62" eb="64">
      <t>キボ</t>
    </rPh>
    <rPh sb="65" eb="68">
      <t>テキセイカ</t>
    </rPh>
    <rPh sb="69" eb="70">
      <t>ハカ</t>
    </rPh>
    <rPh sb="74" eb="76">
      <t>ケンゼン</t>
    </rPh>
    <rPh sb="76" eb="78">
      <t>ケイエイ</t>
    </rPh>
    <rPh sb="79" eb="80">
      <t>ツト</t>
    </rPh>
    <rPh sb="85" eb="87">
      <t>ルイセキ</t>
    </rPh>
    <rPh sb="87" eb="90">
      <t>ケッソンキン</t>
    </rPh>
    <rPh sb="90" eb="92">
      <t>ヒリツ</t>
    </rPh>
    <rPh sb="161" eb="163">
      <t>ルイジ</t>
    </rPh>
    <rPh sb="163" eb="165">
      <t>ダンタイ</t>
    </rPh>
    <rPh sb="165" eb="167">
      <t>ヘイキン</t>
    </rPh>
    <rPh sb="168" eb="169">
      <t>オオ</t>
    </rPh>
    <rPh sb="171" eb="173">
      <t>ウワマワ</t>
    </rPh>
    <rPh sb="177" eb="179">
      <t>ジョウキョウ</t>
    </rPh>
    <rPh sb="183" eb="185">
      <t>コンゴ</t>
    </rPh>
    <rPh sb="187" eb="189">
      <t>キギョウ</t>
    </rPh>
    <rPh sb="189" eb="190">
      <t>サイ</t>
    </rPh>
    <rPh sb="191" eb="193">
      <t>テイリ</t>
    </rPh>
    <rPh sb="195" eb="196">
      <t>カ</t>
    </rPh>
    <rPh sb="196" eb="197">
      <t>カ</t>
    </rPh>
    <rPh sb="198" eb="199">
      <t>トウ</t>
    </rPh>
    <rPh sb="202" eb="204">
      <t>シホン</t>
    </rPh>
    <rPh sb="204" eb="205">
      <t>ヒ</t>
    </rPh>
    <rPh sb="206" eb="208">
      <t>アッシュク</t>
    </rPh>
    <rPh sb="212" eb="214">
      <t>ルイセキ</t>
    </rPh>
    <rPh sb="214" eb="217">
      <t>ケッソンキン</t>
    </rPh>
    <rPh sb="218" eb="220">
      <t>カクダイ</t>
    </rPh>
    <rPh sb="220" eb="222">
      <t>ボウシ</t>
    </rPh>
    <rPh sb="223" eb="224">
      <t>ツト</t>
    </rPh>
    <rPh sb="229" eb="231">
      <t>リュウドウ</t>
    </rPh>
    <rPh sb="231" eb="233">
      <t>ヒリツ</t>
    </rPh>
    <rPh sb="239" eb="241">
      <t>タガク</t>
    </rPh>
    <rPh sb="242" eb="244">
      <t>キギョウ</t>
    </rPh>
    <rPh sb="244" eb="245">
      <t>サイ</t>
    </rPh>
    <rPh sb="245" eb="247">
      <t>ザンダカ</t>
    </rPh>
    <rPh sb="248" eb="250">
      <t>リュウドウ</t>
    </rPh>
    <rPh sb="250" eb="252">
      <t>フサイ</t>
    </rPh>
    <rPh sb="253" eb="255">
      <t>ケイジョウ</t>
    </rPh>
    <rPh sb="262" eb="264">
      <t>ルイジ</t>
    </rPh>
    <rPh sb="264" eb="266">
      <t>ダンタイ</t>
    </rPh>
    <rPh sb="267" eb="268">
      <t>クラ</t>
    </rPh>
    <rPh sb="269" eb="270">
      <t>ヒク</t>
    </rPh>
    <rPh sb="272" eb="274">
      <t>ヒリツ</t>
    </rPh>
    <rPh sb="282" eb="284">
      <t>ジュンジ</t>
    </rPh>
    <rPh sb="288" eb="290">
      <t>ショウカン</t>
    </rPh>
    <rPh sb="291" eb="292">
      <t>オ</t>
    </rPh>
    <rPh sb="293" eb="295">
      <t>ヒリツ</t>
    </rPh>
    <rPh sb="296" eb="298">
      <t>カイゼン</t>
    </rPh>
    <rPh sb="305" eb="307">
      <t>キギョウ</t>
    </rPh>
    <rPh sb="307" eb="308">
      <t>サイ</t>
    </rPh>
    <rPh sb="308" eb="310">
      <t>ザンダカ</t>
    </rPh>
    <rPh sb="310" eb="311">
      <t>タイ</t>
    </rPh>
    <rPh sb="311" eb="313">
      <t>ジギョウ</t>
    </rPh>
    <rPh sb="313" eb="315">
      <t>キボ</t>
    </rPh>
    <rPh sb="315" eb="317">
      <t>ヒリツ</t>
    </rPh>
    <rPh sb="323" eb="325">
      <t>ルイジ</t>
    </rPh>
    <rPh sb="325" eb="327">
      <t>ダンタイ</t>
    </rPh>
    <rPh sb="328" eb="329">
      <t>クラ</t>
    </rPh>
    <rPh sb="330" eb="331">
      <t>タカ</t>
    </rPh>
    <rPh sb="342" eb="344">
      <t>コンゴ</t>
    </rPh>
    <rPh sb="345" eb="347">
      <t>ジュンジ</t>
    </rPh>
    <rPh sb="347" eb="349">
      <t>キギョウ</t>
    </rPh>
    <rPh sb="349" eb="350">
      <t>サイ</t>
    </rPh>
    <rPh sb="351" eb="353">
      <t>ショウカン</t>
    </rPh>
    <rPh sb="354" eb="355">
      <t>オ</t>
    </rPh>
    <rPh sb="356" eb="358">
      <t>ヒリツ</t>
    </rPh>
    <rPh sb="359" eb="361">
      <t>カイゼン</t>
    </rPh>
    <rPh sb="363" eb="365">
      <t>ミコ</t>
    </rPh>
    <rPh sb="373" eb="375">
      <t>ケイヒ</t>
    </rPh>
    <rPh sb="375" eb="377">
      <t>カイシュウ</t>
    </rPh>
    <rPh sb="377" eb="378">
      <t>リツ</t>
    </rPh>
    <rPh sb="378" eb="379">
      <t>オヨ</t>
    </rPh>
    <rPh sb="380" eb="382">
      <t>オスイ</t>
    </rPh>
    <rPh sb="382" eb="384">
      <t>ショリ</t>
    </rPh>
    <rPh sb="384" eb="386">
      <t>ゲンカ</t>
    </rPh>
    <rPh sb="392" eb="393">
      <t>オオム</t>
    </rPh>
    <rPh sb="394" eb="396">
      <t>ルイジ</t>
    </rPh>
    <rPh sb="396" eb="398">
      <t>ダンタイ</t>
    </rPh>
    <rPh sb="398" eb="400">
      <t>ヘイキン</t>
    </rPh>
    <rPh sb="401" eb="404">
      <t>ドウスイジュン</t>
    </rPh>
    <rPh sb="405" eb="407">
      <t>スイイ</t>
    </rPh>
    <rPh sb="414" eb="416">
      <t>シセツ</t>
    </rPh>
    <rPh sb="416" eb="419">
      <t>リヨウリツ</t>
    </rPh>
    <rPh sb="470" eb="472">
      <t>トウシ</t>
    </rPh>
    <rPh sb="472" eb="474">
      <t>タンタイ</t>
    </rPh>
    <rPh sb="477" eb="479">
      <t>シヒョウ</t>
    </rPh>
    <phoneticPr fontId="7"/>
  </si>
  <si>
    <t xml:space="preserve"> 本市では、平成27度末現在で77,023人であった人口が、平成42年にかけて79,482人まで増加するものと見込んでいる。これまで厳しい経営環境にあった下水道事業においても、今後は利用者の増加に伴い使用料の増収が見込まれるとともに、これまで進めてきた企業債の低利への借換えにより支払利息が減少し、経営は改善の方向に進むものと考えられる。
 また、市の汚水処理整備計画による下水道の面整備が平成31年度に完了を予定しているほか、東日本大震災からの復旧・復興事業についても平成31年度に完了予定となっており、投資的事業は今後一定の区切りを迎える。これからは、既存施設の維持管理を中心に経営を進めていくこととなる。
 しかしながら、当面は一般会計からの繰入金に依存する経営が続くほか、多額の累積欠損金を計上していることから、今後も不断の経営改善に取り組みつつ、自律的で持続可能な経営環境の構築に努めていく。</t>
    <rPh sb="1" eb="2">
      <t>ホン</t>
    </rPh>
    <rPh sb="2" eb="3">
      <t>シ</t>
    </rPh>
    <rPh sb="10" eb="11">
      <t>ド</t>
    </rPh>
    <rPh sb="26" eb="28">
      <t>ジンコウ</t>
    </rPh>
    <rPh sb="187" eb="190">
      <t>ゲスイドウ</t>
    </rPh>
    <rPh sb="261" eb="263">
      <t>イッテイ</t>
    </rPh>
    <rPh sb="278" eb="280">
      <t>キソン</t>
    </rPh>
    <rPh sb="291" eb="293">
      <t>ケイエイ</t>
    </rPh>
    <rPh sb="294" eb="295">
      <t>スス</t>
    </rPh>
    <phoneticPr fontId="7"/>
  </si>
  <si>
    <t>①有形固定資産減価償却率については、概ね類似団体平均と同水準で推移している。
②管渠老朽化率について、本市では、標準耐用年数の50年を経過した管渠が現段階で存在していないため、該当する指標はない。なお、今後は耐用年数を経過する管渠が順次生じてくることを見据え、長期的にはアセットマネジメントの手法を活用した修繕費用の平準化や低コスト化に取り組んでいく。
③管渠改善率については、類似団体平均に比べて高い比率となった。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19">
      <t>オオム</t>
    </rPh>
    <rPh sb="20" eb="22">
      <t>ルイジ</t>
    </rPh>
    <rPh sb="22" eb="24">
      <t>ダンタイ</t>
    </rPh>
    <rPh sb="24" eb="26">
      <t>ヘイキン</t>
    </rPh>
    <rPh sb="27" eb="30">
      <t>ドウスイジュン</t>
    </rPh>
    <rPh sb="31" eb="33">
      <t>スイイ</t>
    </rPh>
    <rPh sb="40" eb="42">
      <t>カンキョ</t>
    </rPh>
    <rPh sb="42" eb="45">
      <t>ロウキュウカ</t>
    </rPh>
    <rPh sb="45" eb="46">
      <t>リツ</t>
    </rPh>
    <rPh sb="51" eb="52">
      <t>ホン</t>
    </rPh>
    <rPh sb="52" eb="53">
      <t>シ</t>
    </rPh>
    <rPh sb="56" eb="58">
      <t>ヒョウジュン</t>
    </rPh>
    <rPh sb="58" eb="60">
      <t>タイヨウ</t>
    </rPh>
    <rPh sb="60" eb="62">
      <t>ネンスウ</t>
    </rPh>
    <rPh sb="65" eb="66">
      <t>ネン</t>
    </rPh>
    <rPh sb="67" eb="69">
      <t>ケイカ</t>
    </rPh>
    <rPh sb="71" eb="73">
      <t>カンキョ</t>
    </rPh>
    <rPh sb="74" eb="77">
      <t>ゲンダンカイ</t>
    </rPh>
    <rPh sb="78" eb="80">
      <t>ソンザイ</t>
    </rPh>
    <rPh sb="88" eb="90">
      <t>ガイトウ</t>
    </rPh>
    <rPh sb="92" eb="94">
      <t>シヒョウ</t>
    </rPh>
    <rPh sb="101" eb="103">
      <t>コンゴ</t>
    </rPh>
    <rPh sb="104" eb="106">
      <t>タイヨウ</t>
    </rPh>
    <rPh sb="106" eb="108">
      <t>ネンスウ</t>
    </rPh>
    <rPh sb="109" eb="111">
      <t>ケイカ</t>
    </rPh>
    <rPh sb="113" eb="115">
      <t>カンキョ</t>
    </rPh>
    <rPh sb="116" eb="118">
      <t>ジュンジ</t>
    </rPh>
    <rPh sb="118" eb="119">
      <t>ショウ</t>
    </rPh>
    <rPh sb="126" eb="128">
      <t>ミス</t>
    </rPh>
    <rPh sb="130" eb="133">
      <t>チョウキテキ</t>
    </rPh>
    <rPh sb="146" eb="148">
      <t>シュホウ</t>
    </rPh>
    <rPh sb="149" eb="151">
      <t>カツヨウ</t>
    </rPh>
    <rPh sb="153" eb="155">
      <t>シュウゼン</t>
    </rPh>
    <rPh sb="155" eb="157">
      <t>ヒヨウ</t>
    </rPh>
    <rPh sb="158" eb="161">
      <t>ヘイジュンカ</t>
    </rPh>
    <rPh sb="162" eb="163">
      <t>テイ</t>
    </rPh>
    <rPh sb="166" eb="167">
      <t>カ</t>
    </rPh>
    <rPh sb="168" eb="169">
      <t>ト</t>
    </rPh>
    <rPh sb="170" eb="171">
      <t>ク</t>
    </rPh>
    <rPh sb="178" eb="180">
      <t>カンキョ</t>
    </rPh>
    <rPh sb="180" eb="182">
      <t>カイゼン</t>
    </rPh>
    <rPh sb="182" eb="183">
      <t>リツ</t>
    </rPh>
    <rPh sb="189" eb="191">
      <t>ルイジ</t>
    </rPh>
    <rPh sb="191" eb="193">
      <t>ダンタイ</t>
    </rPh>
    <rPh sb="193" eb="195">
      <t>ヘイキン</t>
    </rPh>
    <rPh sb="196" eb="197">
      <t>クラ</t>
    </rPh>
    <rPh sb="199" eb="200">
      <t>タカ</t>
    </rPh>
    <rPh sb="201" eb="203">
      <t>ヒリツ</t>
    </rPh>
    <rPh sb="208" eb="210">
      <t>コンゴ</t>
    </rPh>
    <rPh sb="212" eb="214">
      <t>シセツ</t>
    </rPh>
    <rPh sb="215" eb="218">
      <t>ロウキュウカ</t>
    </rPh>
    <rPh sb="218" eb="219">
      <t>トウ</t>
    </rPh>
    <rPh sb="220" eb="221">
      <t>トモナ</t>
    </rPh>
    <rPh sb="222" eb="224">
      <t>テキジ</t>
    </rPh>
    <rPh sb="225" eb="227">
      <t>コウシン</t>
    </rPh>
    <rPh sb="228" eb="230">
      <t>テキセツ</t>
    </rPh>
    <rPh sb="231" eb="233">
      <t>イジ</t>
    </rPh>
    <rPh sb="233" eb="235">
      <t>カンリ</t>
    </rPh>
    <rPh sb="240" eb="242">
      <t>ジュウヨウ</t>
    </rPh>
    <rPh sb="248" eb="249">
      <t>フ</t>
    </rPh>
    <rPh sb="263" eb="265">
      <t>シュホウ</t>
    </rPh>
    <rPh sb="266" eb="268">
      <t>カツヨウ</t>
    </rPh>
    <rPh sb="270" eb="272">
      <t>チョウサ</t>
    </rPh>
    <rPh sb="273" eb="275">
      <t>シュウゼン</t>
    </rPh>
    <rPh sb="276" eb="278">
      <t>コウシン</t>
    </rPh>
    <rPh sb="279" eb="281">
      <t>シセツ</t>
    </rPh>
    <rPh sb="282" eb="283">
      <t>チョウ</t>
    </rPh>
    <rPh sb="283" eb="286">
      <t>ジュミョウカ</t>
    </rPh>
    <rPh sb="286" eb="288">
      <t>ジギョウ</t>
    </rPh>
    <rPh sb="290" eb="292">
      <t>トリクミ</t>
    </rPh>
    <rPh sb="293" eb="294">
      <t>スス</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</si>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</sst>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0.15</c:v>
                </c:pt>
                <c:pt idx="4" formatCode="#,##0.00;&quot;△&quot;#,##0.00;&quot;-&quot;">
                  <c:v>0.51</c:v>
                </c:pt>
              </c:numCache>
            </c:numRef>
          </c:val>
        </c:ser>
        <c:dLbls>
          <c:showLegendKey val="0"/>
          <c:showVal val="0"/>
          <c:showCatName val="0"/>
          <c:showSerName val="0"/>
          <c:showPercent val="0"/>
          <c:showBubbleSize val="0"/>
        </c:dLbls>
        <c:gapWidth val="150"/>
        <c:axId val="404177008"/>
        <c:axId val="40417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0.1</c:v>
                </c:pt>
                <c:pt idx="3">
                  <c:v>0.27</c:v>
                </c:pt>
                <c:pt idx="4">
                  <c:v>0.17</c:v>
                </c:pt>
              </c:numCache>
            </c:numRef>
          </c:val>
          <c:smooth val="0"/>
        </c:ser>
        <c:dLbls>
          <c:showLegendKey val="0"/>
          <c:showVal val="0"/>
          <c:showCatName val="0"/>
          <c:showSerName val="0"/>
          <c:showPercent val="0"/>
          <c:showBubbleSize val="0"/>
        </c:dLbls>
        <c:marker val="1"/>
        <c:smooth val="0"/>
        <c:axId val="404177008"/>
        <c:axId val="404177400"/>
      </c:lineChart>
      <c:dateAx>
        <c:axId val="404177008"/>
        <c:scaling>
          <c:orientation val="minMax"/>
        </c:scaling>
        <c:delete val="1"/>
        <c:axPos val="b"/>
        <c:numFmt formatCode="ge" sourceLinked="1"/>
        <c:majorTickMark val="none"/>
        <c:minorTickMark val="none"/>
        <c:tickLblPos val="none"/>
        <c:crossAx val="404177400"/>
        <c:crosses val="autoZero"/>
        <c:auto val="1"/>
        <c:lblOffset val="100"/>
        <c:baseTimeUnit val="years"/>
      </c:dateAx>
      <c:valAx>
        <c:axId val="40417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7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7558720"/>
        <c:axId val="61755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64.87</c:v>
                </c:pt>
                <c:pt idx="3">
                  <c:v>65.62</c:v>
                </c:pt>
                <c:pt idx="4">
                  <c:v>64.67</c:v>
                </c:pt>
              </c:numCache>
            </c:numRef>
          </c:val>
          <c:smooth val="0"/>
        </c:ser>
        <c:dLbls>
          <c:showLegendKey val="0"/>
          <c:showVal val="0"/>
          <c:showCatName val="0"/>
          <c:showSerName val="0"/>
          <c:showPercent val="0"/>
          <c:showBubbleSize val="0"/>
        </c:dLbls>
        <c:marker val="1"/>
        <c:smooth val="0"/>
        <c:axId val="617558720"/>
        <c:axId val="617559112"/>
      </c:lineChart>
      <c:dateAx>
        <c:axId val="617558720"/>
        <c:scaling>
          <c:orientation val="minMax"/>
        </c:scaling>
        <c:delete val="1"/>
        <c:axPos val="b"/>
        <c:numFmt formatCode="ge" sourceLinked="1"/>
        <c:majorTickMark val="none"/>
        <c:minorTickMark val="none"/>
        <c:tickLblPos val="none"/>
        <c:crossAx val="617559112"/>
        <c:crosses val="autoZero"/>
        <c:auto val="1"/>
        <c:lblOffset val="100"/>
        <c:baseTimeUnit val="years"/>
      </c:dateAx>
      <c:valAx>
        <c:axId val="61755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5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97.99</c:v>
                </c:pt>
                <c:pt idx="1">
                  <c:v>98.23</c:v>
                </c:pt>
                <c:pt idx="2">
                  <c:v>98.35</c:v>
                </c:pt>
                <c:pt idx="3">
                  <c:v>98.38</c:v>
                </c:pt>
                <c:pt idx="4">
                  <c:v>98.48</c:v>
                </c:pt>
              </c:numCache>
            </c:numRef>
          </c:val>
        </c:ser>
        <c:dLbls>
          <c:showLegendKey val="0"/>
          <c:showVal val="0"/>
          <c:showCatName val="0"/>
          <c:showSerName val="0"/>
          <c:showPercent val="0"/>
          <c:showBubbleSize val="0"/>
        </c:dLbls>
        <c:gapWidth val="150"/>
        <c:axId val="480988368"/>
        <c:axId val="48098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91.11</c:v>
                </c:pt>
                <c:pt idx="3">
                  <c:v>91.44</c:v>
                </c:pt>
                <c:pt idx="4">
                  <c:v>91.76</c:v>
                </c:pt>
              </c:numCache>
            </c:numRef>
          </c:val>
          <c:smooth val="0"/>
        </c:ser>
        <c:dLbls>
          <c:showLegendKey val="0"/>
          <c:showVal val="0"/>
          <c:showCatName val="0"/>
          <c:showSerName val="0"/>
          <c:showPercent val="0"/>
          <c:showBubbleSize val="0"/>
        </c:dLbls>
        <c:marker val="1"/>
        <c:smooth val="0"/>
        <c:axId val="480988368"/>
        <c:axId val="480988760"/>
      </c:lineChart>
      <c:dateAx>
        <c:axId val="480988368"/>
        <c:scaling>
          <c:orientation val="minMax"/>
        </c:scaling>
        <c:delete val="1"/>
        <c:axPos val="b"/>
        <c:numFmt formatCode="ge" sourceLinked="1"/>
        <c:majorTickMark val="none"/>
        <c:minorTickMark val="none"/>
        <c:tickLblPos val="none"/>
        <c:crossAx val="480988760"/>
        <c:crosses val="autoZero"/>
        <c:auto val="1"/>
        <c:lblOffset val="100"/>
        <c:baseTimeUnit val="years"/>
      </c:dateAx>
      <c:valAx>
        <c:axId val="48098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8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100.57</c:v>
                </c:pt>
                <c:pt idx="1">
                  <c:v>96.9</c:v>
                </c:pt>
                <c:pt idx="2">
                  <c:v>98.75</c:v>
                </c:pt>
                <c:pt idx="3">
                  <c:v>101.23</c:v>
                </c:pt>
                <c:pt idx="4">
                  <c:v>96.61</c:v>
                </c:pt>
              </c:numCache>
            </c:numRef>
          </c:val>
        </c:ser>
        <c:dLbls>
          <c:showLegendKey val="0"/>
          <c:showVal val="0"/>
          <c:showCatName val="0"/>
          <c:showSerName val="0"/>
          <c:showPercent val="0"/>
          <c:showBubbleSize val="0"/>
        </c:dLbls>
        <c:gapWidth val="150"/>
        <c:axId val="407697024"/>
        <c:axId val="40769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101.61</c:v>
                </c:pt>
                <c:pt idx="1">
                  <c:v>104.97</c:v>
                </c:pt>
                <c:pt idx="2">
                  <c:v>108.77</c:v>
                </c:pt>
                <c:pt idx="3">
                  <c:v>109.48</c:v>
                </c:pt>
                <c:pt idx="4">
                  <c:v>109.27</c:v>
                </c:pt>
              </c:numCache>
            </c:numRef>
          </c:val>
          <c:smooth val="0"/>
        </c:ser>
        <c:dLbls>
          <c:showLegendKey val="0"/>
          <c:showVal val="0"/>
          <c:showCatName val="0"/>
          <c:showSerName val="0"/>
          <c:showPercent val="0"/>
          <c:showBubbleSize val="0"/>
        </c:dLbls>
        <c:marker val="1"/>
        <c:smooth val="0"/>
        <c:axId val="407697024"/>
        <c:axId val="407697416"/>
      </c:lineChart>
      <c:dateAx>
        <c:axId val="407697024"/>
        <c:scaling>
          <c:orientation val="minMax"/>
        </c:scaling>
        <c:delete val="1"/>
        <c:axPos val="b"/>
        <c:numFmt formatCode="ge" sourceLinked="1"/>
        <c:majorTickMark val="none"/>
        <c:minorTickMark val="none"/>
        <c:tickLblPos val="none"/>
        <c:crossAx val="407697416"/>
        <c:crosses val="autoZero"/>
        <c:auto val="1"/>
        <c:lblOffset val="100"/>
        <c:baseTimeUnit val="years"/>
      </c:dateAx>
      <c:valAx>
        <c:axId val="40769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6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14.77</c:v>
                </c:pt>
                <c:pt idx="1">
                  <c:v>16.21</c:v>
                </c:pt>
                <c:pt idx="2">
                  <c:v>24.15</c:v>
                </c:pt>
                <c:pt idx="3">
                  <c:v>26.29</c:v>
                </c:pt>
                <c:pt idx="4">
                  <c:v>27.58</c:v>
                </c:pt>
              </c:numCache>
            </c:numRef>
          </c:val>
        </c:ser>
        <c:dLbls>
          <c:showLegendKey val="0"/>
          <c:showVal val="0"/>
          <c:showCatName val="0"/>
          <c:showSerName val="0"/>
          <c:showPercent val="0"/>
          <c:showBubbleSize val="0"/>
        </c:dLbls>
        <c:gapWidth val="150"/>
        <c:axId val="407698592"/>
        <c:axId val="40442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8.3000000000000007</c:v>
                </c:pt>
                <c:pt idx="1">
                  <c:v>9.52</c:v>
                </c:pt>
                <c:pt idx="2">
                  <c:v>25.52</c:v>
                </c:pt>
                <c:pt idx="3">
                  <c:v>25.89</c:v>
                </c:pt>
                <c:pt idx="4">
                  <c:v>26.63</c:v>
                </c:pt>
              </c:numCache>
            </c:numRef>
          </c:val>
          <c:smooth val="0"/>
        </c:ser>
        <c:dLbls>
          <c:showLegendKey val="0"/>
          <c:showVal val="0"/>
          <c:showCatName val="0"/>
          <c:showSerName val="0"/>
          <c:showPercent val="0"/>
          <c:showBubbleSize val="0"/>
        </c:dLbls>
        <c:marker val="1"/>
        <c:smooth val="0"/>
        <c:axId val="407698592"/>
        <c:axId val="404423400"/>
      </c:lineChart>
      <c:dateAx>
        <c:axId val="407698592"/>
        <c:scaling>
          <c:orientation val="minMax"/>
        </c:scaling>
        <c:delete val="1"/>
        <c:axPos val="b"/>
        <c:numFmt formatCode="ge" sourceLinked="1"/>
        <c:majorTickMark val="none"/>
        <c:minorTickMark val="none"/>
        <c:tickLblPos val="none"/>
        <c:crossAx val="404423400"/>
        <c:crosses val="autoZero"/>
        <c:auto val="1"/>
        <c:lblOffset val="100"/>
        <c:baseTimeUnit val="years"/>
      </c:dateAx>
      <c:valAx>
        <c:axId val="40442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6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4424576"/>
        <c:axId val="40442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0.76</c:v>
                </c:pt>
                <c:pt idx="3">
                  <c:v>0.71</c:v>
                </c:pt>
                <c:pt idx="4">
                  <c:v>0.95</c:v>
                </c:pt>
              </c:numCache>
            </c:numRef>
          </c:val>
          <c:smooth val="0"/>
        </c:ser>
        <c:dLbls>
          <c:showLegendKey val="0"/>
          <c:showVal val="0"/>
          <c:showCatName val="0"/>
          <c:showSerName val="0"/>
          <c:showPercent val="0"/>
          <c:showBubbleSize val="0"/>
        </c:dLbls>
        <c:marker val="1"/>
        <c:smooth val="0"/>
        <c:axId val="404424576"/>
        <c:axId val="404424968"/>
      </c:lineChart>
      <c:dateAx>
        <c:axId val="404424576"/>
        <c:scaling>
          <c:orientation val="minMax"/>
        </c:scaling>
        <c:delete val="1"/>
        <c:axPos val="b"/>
        <c:numFmt formatCode="ge" sourceLinked="1"/>
        <c:majorTickMark val="none"/>
        <c:minorTickMark val="none"/>
        <c:tickLblPos val="none"/>
        <c:crossAx val="404424968"/>
        <c:crosses val="autoZero"/>
        <c:auto val="1"/>
        <c:lblOffset val="100"/>
        <c:baseTimeUnit val="years"/>
      </c:dateAx>
      <c:valAx>
        <c:axId val="40442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4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243.45</c:v>
                </c:pt>
                <c:pt idx="1">
                  <c:v>244.05</c:v>
                </c:pt>
                <c:pt idx="2">
                  <c:v>172.76</c:v>
                </c:pt>
                <c:pt idx="3">
                  <c:v>190.58</c:v>
                </c:pt>
                <c:pt idx="4">
                  <c:v>194.03</c:v>
                </c:pt>
              </c:numCache>
            </c:numRef>
          </c:val>
        </c:ser>
        <c:dLbls>
          <c:showLegendKey val="0"/>
          <c:showVal val="0"/>
          <c:showCatName val="0"/>
          <c:showSerName val="0"/>
          <c:showPercent val="0"/>
          <c:showBubbleSize val="0"/>
        </c:dLbls>
        <c:gapWidth val="150"/>
        <c:axId val="404562424"/>
        <c:axId val="4045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51.83</c:v>
                </c:pt>
                <c:pt idx="1">
                  <c:v>52.88</c:v>
                </c:pt>
                <c:pt idx="2">
                  <c:v>21.47</c:v>
                </c:pt>
                <c:pt idx="3">
                  <c:v>16.34</c:v>
                </c:pt>
                <c:pt idx="4">
                  <c:v>15.65</c:v>
                </c:pt>
              </c:numCache>
            </c:numRef>
          </c:val>
          <c:smooth val="0"/>
        </c:ser>
        <c:dLbls>
          <c:showLegendKey val="0"/>
          <c:showVal val="0"/>
          <c:showCatName val="0"/>
          <c:showSerName val="0"/>
          <c:showPercent val="0"/>
          <c:showBubbleSize val="0"/>
        </c:dLbls>
        <c:marker val="1"/>
        <c:smooth val="0"/>
        <c:axId val="404562424"/>
        <c:axId val="404562816"/>
      </c:lineChart>
      <c:dateAx>
        <c:axId val="404562424"/>
        <c:scaling>
          <c:orientation val="minMax"/>
        </c:scaling>
        <c:delete val="1"/>
        <c:axPos val="b"/>
        <c:numFmt formatCode="ge" sourceLinked="1"/>
        <c:majorTickMark val="none"/>
        <c:minorTickMark val="none"/>
        <c:tickLblPos val="none"/>
        <c:crossAx val="404562816"/>
        <c:crosses val="autoZero"/>
        <c:auto val="1"/>
        <c:lblOffset val="100"/>
        <c:baseTimeUnit val="years"/>
      </c:dateAx>
      <c:valAx>
        <c:axId val="4045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56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211.76</c:v>
                </c:pt>
                <c:pt idx="1">
                  <c:v>448.86</c:v>
                </c:pt>
                <c:pt idx="2">
                  <c:v>41.79</c:v>
                </c:pt>
                <c:pt idx="3">
                  <c:v>58.25</c:v>
                </c:pt>
                <c:pt idx="4">
                  <c:v>65.680000000000007</c:v>
                </c:pt>
              </c:numCache>
            </c:numRef>
          </c:val>
        </c:ser>
        <c:dLbls>
          <c:showLegendKey val="0"/>
          <c:showVal val="0"/>
          <c:showCatName val="0"/>
          <c:showSerName val="0"/>
          <c:showPercent val="0"/>
          <c:showBubbleSize val="0"/>
        </c:dLbls>
        <c:gapWidth val="150"/>
        <c:axId val="630052000"/>
        <c:axId val="63005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231.37</c:v>
                </c:pt>
                <c:pt idx="1">
                  <c:v>539.27</c:v>
                </c:pt>
                <c:pt idx="2">
                  <c:v>79.239999999999995</c:v>
                </c:pt>
                <c:pt idx="3">
                  <c:v>78.930000000000007</c:v>
                </c:pt>
                <c:pt idx="4">
                  <c:v>77.94</c:v>
                </c:pt>
              </c:numCache>
            </c:numRef>
          </c:val>
          <c:smooth val="0"/>
        </c:ser>
        <c:dLbls>
          <c:showLegendKey val="0"/>
          <c:showVal val="0"/>
          <c:showCatName val="0"/>
          <c:showSerName val="0"/>
          <c:showPercent val="0"/>
          <c:showBubbleSize val="0"/>
        </c:dLbls>
        <c:marker val="1"/>
        <c:smooth val="0"/>
        <c:axId val="630052000"/>
        <c:axId val="630052392"/>
      </c:lineChart>
      <c:dateAx>
        <c:axId val="630052000"/>
        <c:scaling>
          <c:orientation val="minMax"/>
        </c:scaling>
        <c:delete val="1"/>
        <c:axPos val="b"/>
        <c:numFmt formatCode="ge" sourceLinked="1"/>
        <c:majorTickMark val="none"/>
        <c:minorTickMark val="none"/>
        <c:tickLblPos val="none"/>
        <c:crossAx val="630052392"/>
        <c:crosses val="autoZero"/>
        <c:auto val="1"/>
        <c:lblOffset val="100"/>
        <c:baseTimeUnit val="years"/>
      </c:dateAx>
      <c:valAx>
        <c:axId val="63005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0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1222.74</c:v>
                </c:pt>
                <c:pt idx="1">
                  <c:v>1200.8699999999999</c:v>
                </c:pt>
                <c:pt idx="2">
                  <c:v>951.03</c:v>
                </c:pt>
                <c:pt idx="3">
                  <c:v>1063.25</c:v>
                </c:pt>
                <c:pt idx="4">
                  <c:v>1019.84</c:v>
                </c:pt>
              </c:numCache>
            </c:numRef>
          </c:val>
        </c:ser>
        <c:dLbls>
          <c:showLegendKey val="0"/>
          <c:showVal val="0"/>
          <c:showCatName val="0"/>
          <c:showSerName val="0"/>
          <c:showPercent val="0"/>
          <c:showBubbleSize val="0"/>
        </c:dLbls>
        <c:gapWidth val="150"/>
        <c:axId val="417288224"/>
        <c:axId val="41728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854.16</c:v>
                </c:pt>
                <c:pt idx="3">
                  <c:v>848.31</c:v>
                </c:pt>
                <c:pt idx="4">
                  <c:v>774.99</c:v>
                </c:pt>
              </c:numCache>
            </c:numRef>
          </c:val>
          <c:smooth val="0"/>
        </c:ser>
        <c:dLbls>
          <c:showLegendKey val="0"/>
          <c:showVal val="0"/>
          <c:showCatName val="0"/>
          <c:showSerName val="0"/>
          <c:showPercent val="0"/>
          <c:showBubbleSize val="0"/>
        </c:dLbls>
        <c:marker val="1"/>
        <c:smooth val="0"/>
        <c:axId val="417288224"/>
        <c:axId val="417288616"/>
      </c:lineChart>
      <c:dateAx>
        <c:axId val="417288224"/>
        <c:scaling>
          <c:orientation val="minMax"/>
        </c:scaling>
        <c:delete val="1"/>
        <c:axPos val="b"/>
        <c:numFmt formatCode="ge" sourceLinked="1"/>
        <c:majorTickMark val="none"/>
        <c:minorTickMark val="none"/>
        <c:tickLblPos val="none"/>
        <c:crossAx val="417288616"/>
        <c:crosses val="autoZero"/>
        <c:auto val="1"/>
        <c:lblOffset val="100"/>
        <c:baseTimeUnit val="years"/>
      </c:dateAx>
      <c:valAx>
        <c:axId val="41728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99.55</c:v>
                </c:pt>
                <c:pt idx="1">
                  <c:v>90.3</c:v>
                </c:pt>
                <c:pt idx="2">
                  <c:v>88.04</c:v>
                </c:pt>
                <c:pt idx="3">
                  <c:v>99.66</c:v>
                </c:pt>
                <c:pt idx="4">
                  <c:v>103.67</c:v>
                </c:pt>
              </c:numCache>
            </c:numRef>
          </c:val>
        </c:ser>
        <c:dLbls>
          <c:showLegendKey val="0"/>
          <c:showVal val="0"/>
          <c:showCatName val="0"/>
          <c:showSerName val="0"/>
          <c:showPercent val="0"/>
          <c:showBubbleSize val="0"/>
        </c:dLbls>
        <c:gapWidth val="150"/>
        <c:axId val="417289792"/>
        <c:axId val="53799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93.13</c:v>
                </c:pt>
                <c:pt idx="3">
                  <c:v>94.38</c:v>
                </c:pt>
                <c:pt idx="4">
                  <c:v>96.57</c:v>
                </c:pt>
              </c:numCache>
            </c:numRef>
          </c:val>
          <c:smooth val="0"/>
        </c:ser>
        <c:dLbls>
          <c:showLegendKey val="0"/>
          <c:showVal val="0"/>
          <c:showCatName val="0"/>
          <c:showSerName val="0"/>
          <c:showPercent val="0"/>
          <c:showBubbleSize val="0"/>
        </c:dLbls>
        <c:marker val="1"/>
        <c:smooth val="0"/>
        <c:axId val="417289792"/>
        <c:axId val="537998840"/>
      </c:lineChart>
      <c:dateAx>
        <c:axId val="417289792"/>
        <c:scaling>
          <c:orientation val="minMax"/>
        </c:scaling>
        <c:delete val="1"/>
        <c:axPos val="b"/>
        <c:numFmt formatCode="ge" sourceLinked="1"/>
        <c:majorTickMark val="none"/>
        <c:minorTickMark val="none"/>
        <c:tickLblPos val="none"/>
        <c:crossAx val="537998840"/>
        <c:crosses val="autoZero"/>
        <c:auto val="1"/>
        <c:lblOffset val="100"/>
        <c:baseTimeUnit val="years"/>
      </c:dateAx>
      <c:valAx>
        <c:axId val="53799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174.55</c:v>
                </c:pt>
                <c:pt idx="1">
                  <c:v>191.94</c:v>
                </c:pt>
                <c:pt idx="2">
                  <c:v>195.83</c:v>
                </c:pt>
                <c:pt idx="3">
                  <c:v>172.92</c:v>
                </c:pt>
                <c:pt idx="4">
                  <c:v>165.9</c:v>
                </c:pt>
              </c:numCache>
            </c:numRef>
          </c:val>
        </c:ser>
        <c:dLbls>
          <c:showLegendKey val="0"/>
          <c:showVal val="0"/>
          <c:showCatName val="0"/>
          <c:showSerName val="0"/>
          <c:showPercent val="0"/>
          <c:showBubbleSize val="0"/>
        </c:dLbls>
        <c:gapWidth val="150"/>
        <c:axId val="538000016"/>
        <c:axId val="53800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167.97</c:v>
                </c:pt>
                <c:pt idx="3">
                  <c:v>165.45</c:v>
                </c:pt>
                <c:pt idx="4">
                  <c:v>161.54</c:v>
                </c:pt>
              </c:numCache>
            </c:numRef>
          </c:val>
          <c:smooth val="0"/>
        </c:ser>
        <c:dLbls>
          <c:showLegendKey val="0"/>
          <c:showVal val="0"/>
          <c:showCatName val="0"/>
          <c:showSerName val="0"/>
          <c:showPercent val="0"/>
          <c:showBubbleSize val="0"/>
        </c:dLbls>
        <c:marker val="1"/>
        <c:smooth val="0"/>
        <c:axId val="538000016"/>
        <c:axId val="538000408"/>
      </c:lineChart>
      <c:dateAx>
        <c:axId val="538000016"/>
        <c:scaling>
          <c:orientation val="minMax"/>
        </c:scaling>
        <c:delete val="1"/>
        <c:axPos val="b"/>
        <c:numFmt formatCode="ge" sourceLinked="1"/>
        <c:majorTickMark val="none"/>
        <c:minorTickMark val="none"/>
        <c:tickLblPos val="none"/>
        <c:crossAx val="538000408"/>
        <c:crosses val="autoZero"/>
        <c:auto val="1"/>
        <c:lblOffset val="100"/>
        <c:baseTimeUnit val="years"/>
      </c:dateAx>
      <c:valAx>
        <c:axId val="53800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00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7"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宮城県　名取市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
        <v>122</v>
      </c>
      <c r="AE8" s="50"/>
      <c r="AF8" s="50"/>
      <c r="AG8" s="50"/>
      <c r="AH8" s="50"/>
      <c r="AI8" s="50"/>
      <c r="AJ8" s="50"/>
      <c r="AK8" s="4"/>
      <c r="AL8" s="51">
        <f>データ!S6</f>
        <v>77845</v>
      </c>
      <c r="AM8" s="51"/>
      <c r="AN8" s="51"/>
      <c r="AO8" s="51"/>
      <c r="AP8" s="51"/>
      <c r="AQ8" s="51"/>
      <c r="AR8" s="51"/>
      <c r="AS8" s="51"/>
      <c r="AT8" s="46">
        <f>データ!T6</f>
        <v>98.17</v>
      </c>
      <c r="AU8" s="46"/>
      <c r="AV8" s="46"/>
      <c r="AW8" s="46"/>
      <c r="AX8" s="46"/>
      <c r="AY8" s="46"/>
      <c r="AZ8" s="46"/>
      <c r="BA8" s="46"/>
      <c r="BB8" s="46">
        <f>データ!U6</f>
        <v>792.96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63.49</v>
      </c>
      <c r="J10" s="46"/>
      <c r="K10" s="46"/>
      <c r="L10" s="46"/>
      <c r="M10" s="46"/>
      <c r="N10" s="46"/>
      <c r="O10" s="46"/>
      <c r="P10" s="46">
        <f>データ!P6</f>
        <v>91.39</v>
      </c>
      <c r="Q10" s="46"/>
      <c r="R10" s="46"/>
      <c r="S10" s="46"/>
      <c r="T10" s="46"/>
      <c r="U10" s="46"/>
      <c r="V10" s="46"/>
      <c r="W10" s="46">
        <f>データ!Q6</f>
        <v>93.75</v>
      </c>
      <c r="X10" s="46"/>
      <c r="Y10" s="46"/>
      <c r="Z10" s="46"/>
      <c r="AA10" s="46"/>
      <c r="AB10" s="46"/>
      <c r="AC10" s="46"/>
      <c r="AD10" s="51">
        <f>データ!R6</f>
        <v>3240</v>
      </c>
      <c r="AE10" s="51"/>
      <c r="AF10" s="51"/>
      <c r="AG10" s="51"/>
      <c r="AH10" s="51"/>
      <c r="AI10" s="51"/>
      <c r="AJ10" s="51"/>
      <c r="AK10" s="2"/>
      <c r="AL10" s="51">
        <f>データ!V6</f>
        <v>71252</v>
      </c>
      <c r="AM10" s="51"/>
      <c r="AN10" s="51"/>
      <c r="AO10" s="51"/>
      <c r="AP10" s="51"/>
      <c r="AQ10" s="51"/>
      <c r="AR10" s="51"/>
      <c r="AS10" s="51"/>
      <c r="AT10" s="46">
        <f>データ!W6</f>
        <v>18.28</v>
      </c>
      <c r="AU10" s="46"/>
      <c r="AV10" s="46"/>
      <c r="AW10" s="46"/>
      <c r="AX10" s="46"/>
      <c r="AY10" s="46"/>
      <c r="AZ10" s="46"/>
      <c r="BA10" s="46"/>
      <c r="BB10" s="46">
        <f>データ!X6</f>
        <v>3897.81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121</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120</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42072</v>
      </c>
      <c r="D6" s="34">
        <f t="shared" si="3"/>
        <v>46</v>
      </c>
      <c r="E6" s="34">
        <f t="shared" si="3"/>
        <v>17</v>
      </c>
      <c r="F6" s="34">
        <f t="shared" si="3"/>
        <v>1</v>
      </c>
      <c r="G6" s="34">
        <f t="shared" si="3"/>
        <v>0</v>
      </c>
      <c r="H6" s="34" t="str">
        <f t="shared" si="3"/>
        <v>宮城県　名取市</v>
      </c>
      <c r="I6" s="34" t="str">
        <f t="shared" si="3"/>
        <v>法適用</v>
      </c>
      <c r="J6" s="34" t="str">
        <f t="shared" si="3"/>
        <v>下水道事業</v>
      </c>
      <c r="K6" s="34" t="str">
        <f t="shared" si="3"/>
        <v>公共下水道</v>
      </c>
      <c r="L6" s="34" t="str">
        <f t="shared" si="3"/>
        <v>Bd1</v>
      </c>
      <c r="M6" s="34">
        <f t="shared" si="3"/>
        <v>0</v>
      </c>
      <c r="N6" s="35" t="str">
        <f t="shared" si="3"/>
        <v>-</v>
      </c>
      <c r="O6" s="35">
        <f t="shared" si="3"/>
        <v>63.49</v>
      </c>
      <c r="P6" s="35">
        <f t="shared" si="3"/>
        <v>91.39</v>
      </c>
      <c r="Q6" s="35">
        <f t="shared" si="3"/>
        <v>93.75</v>
      </c>
      <c r="R6" s="35">
        <f t="shared" si="3"/>
        <v>3240</v>
      </c>
      <c r="S6" s="35">
        <f t="shared" si="3"/>
        <v>77845</v>
      </c>
      <c r="T6" s="35">
        <f t="shared" si="3"/>
        <v>98.17</v>
      </c>
      <c r="U6" s="35">
        <f t="shared" si="3"/>
        <v>792.96</v>
      </c>
      <c r="V6" s="35">
        <f t="shared" si="3"/>
        <v>71252</v>
      </c>
      <c r="W6" s="35">
        <f t="shared" si="3"/>
        <v>18.28</v>
      </c>
      <c r="X6" s="35">
        <f t="shared" si="3"/>
        <v>3897.81</v>
      </c>
      <c r="Y6" s="36">
        <f>IF(Y7="",NA(),Y7)</f>
        <v>100.57</v>
      </c>
      <c r="Z6" s="36">
        <f t="shared" ref="Z6:AH6" si="4">IF(Z7="",NA(),Z7)</f>
        <v>96.9</v>
      </c>
      <c r="AA6" s="36">
        <f t="shared" si="4"/>
        <v>98.75</v>
      </c>
      <c r="AB6" s="36">
        <f t="shared" si="4"/>
        <v>101.23</v>
      </c>
      <c r="AC6" s="36">
        <f t="shared" si="4"/>
        <v>96.61</v>
      </c>
      <c r="AD6" s="36">
        <f t="shared" si="4"/>
        <v>101.61</v>
      </c>
      <c r="AE6" s="36">
        <f t="shared" si="4"/>
        <v>104.97</v>
      </c>
      <c r="AF6" s="36">
        <f t="shared" si="4"/>
        <v>108.77</v>
      </c>
      <c r="AG6" s="36">
        <f t="shared" si="4"/>
        <v>109.48</v>
      </c>
      <c r="AH6" s="36">
        <f t="shared" si="4"/>
        <v>109.27</v>
      </c>
      <c r="AI6" s="35" t="str">
        <f>IF(AI7="","",IF(AI7="-","【-】","【"&amp;SUBSTITUTE(TEXT(AI7,"#,##0.00"),"-","△")&amp;"】"))</f>
        <v>【108.57】</v>
      </c>
      <c r="AJ6" s="36">
        <f>IF(AJ7="",NA(),AJ7)</f>
        <v>243.45</v>
      </c>
      <c r="AK6" s="36">
        <f t="shared" ref="AK6:AS6" si="5">IF(AK7="",NA(),AK7)</f>
        <v>244.05</v>
      </c>
      <c r="AL6" s="36">
        <f t="shared" si="5"/>
        <v>172.76</v>
      </c>
      <c r="AM6" s="36">
        <f t="shared" si="5"/>
        <v>190.58</v>
      </c>
      <c r="AN6" s="36">
        <f t="shared" si="5"/>
        <v>194.03</v>
      </c>
      <c r="AO6" s="36">
        <f t="shared" si="5"/>
        <v>51.83</v>
      </c>
      <c r="AP6" s="36">
        <f t="shared" si="5"/>
        <v>52.88</v>
      </c>
      <c r="AQ6" s="36">
        <f t="shared" si="5"/>
        <v>21.47</v>
      </c>
      <c r="AR6" s="36">
        <f t="shared" si="5"/>
        <v>16.34</v>
      </c>
      <c r="AS6" s="36">
        <f t="shared" si="5"/>
        <v>15.65</v>
      </c>
      <c r="AT6" s="35" t="str">
        <f>IF(AT7="","",IF(AT7="-","【-】","【"&amp;SUBSTITUTE(TEXT(AT7,"#,##0.00"),"-","△")&amp;"】"))</f>
        <v>【4.38】</v>
      </c>
      <c r="AU6" s="36">
        <f>IF(AU7="",NA(),AU7)</f>
        <v>211.76</v>
      </c>
      <c r="AV6" s="36">
        <f t="shared" ref="AV6:BD6" si="6">IF(AV7="",NA(),AV7)</f>
        <v>448.86</v>
      </c>
      <c r="AW6" s="36">
        <f t="shared" si="6"/>
        <v>41.79</v>
      </c>
      <c r="AX6" s="36">
        <f t="shared" si="6"/>
        <v>58.25</v>
      </c>
      <c r="AY6" s="36">
        <f t="shared" si="6"/>
        <v>65.680000000000007</v>
      </c>
      <c r="AZ6" s="36">
        <f t="shared" si="6"/>
        <v>231.37</v>
      </c>
      <c r="BA6" s="36">
        <f t="shared" si="6"/>
        <v>539.27</v>
      </c>
      <c r="BB6" s="36">
        <f t="shared" si="6"/>
        <v>79.239999999999995</v>
      </c>
      <c r="BC6" s="36">
        <f t="shared" si="6"/>
        <v>78.930000000000007</v>
      </c>
      <c r="BD6" s="36">
        <f t="shared" si="6"/>
        <v>77.94</v>
      </c>
      <c r="BE6" s="35" t="str">
        <f>IF(BE7="","",IF(BE7="-","【-】","【"&amp;SUBSTITUTE(TEXT(BE7,"#,##0.00"),"-","△")&amp;"】"))</f>
        <v>【59.95】</v>
      </c>
      <c r="BF6" s="36">
        <f>IF(BF7="",NA(),BF7)</f>
        <v>1222.74</v>
      </c>
      <c r="BG6" s="36">
        <f t="shared" ref="BG6:BO6" si="7">IF(BG7="",NA(),BG7)</f>
        <v>1200.8699999999999</v>
      </c>
      <c r="BH6" s="36">
        <f t="shared" si="7"/>
        <v>951.03</v>
      </c>
      <c r="BI6" s="36">
        <f t="shared" si="7"/>
        <v>1063.25</v>
      </c>
      <c r="BJ6" s="36">
        <f t="shared" si="7"/>
        <v>1019.84</v>
      </c>
      <c r="BK6" s="36">
        <f t="shared" si="7"/>
        <v>1189.0999999999999</v>
      </c>
      <c r="BL6" s="36">
        <f t="shared" si="7"/>
        <v>1115.1099999999999</v>
      </c>
      <c r="BM6" s="36">
        <f t="shared" si="7"/>
        <v>854.16</v>
      </c>
      <c r="BN6" s="36">
        <f t="shared" si="7"/>
        <v>848.31</v>
      </c>
      <c r="BO6" s="36">
        <f t="shared" si="7"/>
        <v>774.99</v>
      </c>
      <c r="BP6" s="35" t="str">
        <f>IF(BP7="","",IF(BP7="-","【-】","【"&amp;SUBSTITUTE(TEXT(BP7,"#,##0.00"),"-","△")&amp;"】"))</f>
        <v>【728.30】</v>
      </c>
      <c r="BQ6" s="36">
        <f>IF(BQ7="",NA(),BQ7)</f>
        <v>99.55</v>
      </c>
      <c r="BR6" s="36">
        <f t="shared" ref="BR6:BZ6" si="8">IF(BR7="",NA(),BR7)</f>
        <v>90.3</v>
      </c>
      <c r="BS6" s="36">
        <f t="shared" si="8"/>
        <v>88.04</v>
      </c>
      <c r="BT6" s="36">
        <f t="shared" si="8"/>
        <v>99.66</v>
      </c>
      <c r="BU6" s="36">
        <f t="shared" si="8"/>
        <v>103.67</v>
      </c>
      <c r="BV6" s="36">
        <f t="shared" si="8"/>
        <v>78.78</v>
      </c>
      <c r="BW6" s="36">
        <f t="shared" si="8"/>
        <v>79.540000000000006</v>
      </c>
      <c r="BX6" s="36">
        <f t="shared" si="8"/>
        <v>93.13</v>
      </c>
      <c r="BY6" s="36">
        <f t="shared" si="8"/>
        <v>94.38</v>
      </c>
      <c r="BZ6" s="36">
        <f t="shared" si="8"/>
        <v>96.57</v>
      </c>
      <c r="CA6" s="35" t="str">
        <f>IF(CA7="","",IF(CA7="-","【-】","【"&amp;SUBSTITUTE(TEXT(CA7,"#,##0.00"),"-","△")&amp;"】"))</f>
        <v>【100.04】</v>
      </c>
      <c r="CB6" s="36">
        <f>IF(CB7="",NA(),CB7)</f>
        <v>174.55</v>
      </c>
      <c r="CC6" s="36">
        <f t="shared" ref="CC6:CK6" si="9">IF(CC7="",NA(),CC7)</f>
        <v>191.94</v>
      </c>
      <c r="CD6" s="36">
        <f t="shared" si="9"/>
        <v>195.83</v>
      </c>
      <c r="CE6" s="36">
        <f t="shared" si="9"/>
        <v>172.92</v>
      </c>
      <c r="CF6" s="36">
        <f t="shared" si="9"/>
        <v>165.9</v>
      </c>
      <c r="CG6" s="36">
        <f t="shared" si="9"/>
        <v>199.32</v>
      </c>
      <c r="CH6" s="36">
        <f t="shared" si="9"/>
        <v>199.36</v>
      </c>
      <c r="CI6" s="36">
        <f t="shared" si="9"/>
        <v>167.97</v>
      </c>
      <c r="CJ6" s="36">
        <f t="shared" si="9"/>
        <v>165.45</v>
      </c>
      <c r="CK6" s="36">
        <f t="shared" si="9"/>
        <v>161.54</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65.31</v>
      </c>
      <c r="CS6" s="36">
        <f t="shared" si="10"/>
        <v>62.09</v>
      </c>
      <c r="CT6" s="36">
        <f t="shared" si="10"/>
        <v>64.87</v>
      </c>
      <c r="CU6" s="36">
        <f t="shared" si="10"/>
        <v>65.62</v>
      </c>
      <c r="CV6" s="36">
        <f t="shared" si="10"/>
        <v>64.67</v>
      </c>
      <c r="CW6" s="35" t="str">
        <f>IF(CW7="","",IF(CW7="-","【-】","【"&amp;SUBSTITUTE(TEXT(CW7,"#,##0.00"),"-","△")&amp;"】"))</f>
        <v>【60.09】</v>
      </c>
      <c r="CX6" s="36">
        <f>IF(CX7="",NA(),CX7)</f>
        <v>97.99</v>
      </c>
      <c r="CY6" s="36">
        <f t="shared" ref="CY6:DG6" si="11">IF(CY7="",NA(),CY7)</f>
        <v>98.23</v>
      </c>
      <c r="CZ6" s="36">
        <f t="shared" si="11"/>
        <v>98.35</v>
      </c>
      <c r="DA6" s="36">
        <f t="shared" si="11"/>
        <v>98.38</v>
      </c>
      <c r="DB6" s="36">
        <f t="shared" si="11"/>
        <v>98.48</v>
      </c>
      <c r="DC6" s="36">
        <f t="shared" si="11"/>
        <v>87.07</v>
      </c>
      <c r="DD6" s="36">
        <f t="shared" si="11"/>
        <v>86.88</v>
      </c>
      <c r="DE6" s="36">
        <f t="shared" si="11"/>
        <v>91.11</v>
      </c>
      <c r="DF6" s="36">
        <f t="shared" si="11"/>
        <v>91.44</v>
      </c>
      <c r="DG6" s="36">
        <f t="shared" si="11"/>
        <v>91.76</v>
      </c>
      <c r="DH6" s="35" t="str">
        <f>IF(DH7="","",IF(DH7="-","【-】","【"&amp;SUBSTITUTE(TEXT(DH7,"#,##0.00"),"-","△")&amp;"】"))</f>
        <v>【94.90】</v>
      </c>
      <c r="DI6" s="36">
        <f>IF(DI7="",NA(),DI7)</f>
        <v>14.77</v>
      </c>
      <c r="DJ6" s="36">
        <f t="shared" ref="DJ6:DR6" si="12">IF(DJ7="",NA(),DJ7)</f>
        <v>16.21</v>
      </c>
      <c r="DK6" s="36">
        <f t="shared" si="12"/>
        <v>24.15</v>
      </c>
      <c r="DL6" s="36">
        <f t="shared" si="12"/>
        <v>26.29</v>
      </c>
      <c r="DM6" s="36">
        <f t="shared" si="12"/>
        <v>27.58</v>
      </c>
      <c r="DN6" s="36">
        <f t="shared" si="12"/>
        <v>8.3000000000000007</v>
      </c>
      <c r="DO6" s="36">
        <f t="shared" si="12"/>
        <v>9.52</v>
      </c>
      <c r="DP6" s="36">
        <f t="shared" si="12"/>
        <v>25.52</v>
      </c>
      <c r="DQ6" s="36">
        <f t="shared" si="12"/>
        <v>25.89</v>
      </c>
      <c r="DR6" s="36">
        <f t="shared" si="12"/>
        <v>26.63</v>
      </c>
      <c r="DS6" s="35" t="str">
        <f>IF(DS7="","",IF(DS7="-","【-】","【"&amp;SUBSTITUTE(TEXT(DS7,"#,##0.00"),"-","△")&amp;"】"))</f>
        <v>【37.36】</v>
      </c>
      <c r="DT6" s="35">
        <f>IF(DT7="",NA(),DT7)</f>
        <v>0</v>
      </c>
      <c r="DU6" s="35">
        <f t="shared" ref="DU6:EC6" si="13">IF(DU7="",NA(),DU7)</f>
        <v>0</v>
      </c>
      <c r="DV6" s="35">
        <f t="shared" si="13"/>
        <v>0</v>
      </c>
      <c r="DW6" s="35">
        <f t="shared" si="13"/>
        <v>0</v>
      </c>
      <c r="DX6" s="35">
        <f t="shared" si="13"/>
        <v>0</v>
      </c>
      <c r="DY6" s="36">
        <f t="shared" si="13"/>
        <v>0.01</v>
      </c>
      <c r="DZ6" s="36">
        <f t="shared" si="13"/>
        <v>0.01</v>
      </c>
      <c r="EA6" s="36">
        <f t="shared" si="13"/>
        <v>0.76</v>
      </c>
      <c r="EB6" s="36">
        <f t="shared" si="13"/>
        <v>0.71</v>
      </c>
      <c r="EC6" s="36">
        <f t="shared" si="13"/>
        <v>0.95</v>
      </c>
      <c r="ED6" s="35" t="str">
        <f>IF(ED7="","",IF(ED7="-","【-】","【"&amp;SUBSTITUTE(TEXT(ED7,"#,##0.00"),"-","△")&amp;"】"))</f>
        <v>【4.96】</v>
      </c>
      <c r="EE6" s="35">
        <f>IF(EE7="",NA(),EE7)</f>
        <v>0</v>
      </c>
      <c r="EF6" s="35">
        <f t="shared" ref="EF6:EN6" si="14">IF(EF7="",NA(),EF7)</f>
        <v>0</v>
      </c>
      <c r="EG6" s="35">
        <f t="shared" si="14"/>
        <v>0</v>
      </c>
      <c r="EH6" s="36">
        <f t="shared" si="14"/>
        <v>0.15</v>
      </c>
      <c r="EI6" s="36">
        <f t="shared" si="14"/>
        <v>0.51</v>
      </c>
      <c r="EJ6" s="36">
        <f t="shared" si="14"/>
        <v>0.04</v>
      </c>
      <c r="EK6" s="36">
        <f t="shared" si="14"/>
        <v>0.06</v>
      </c>
      <c r="EL6" s="36">
        <f t="shared" si="14"/>
        <v>0.1</v>
      </c>
      <c r="EM6" s="36">
        <f t="shared" si="14"/>
        <v>0.27</v>
      </c>
      <c r="EN6" s="36">
        <f t="shared" si="14"/>
        <v>0.17</v>
      </c>
      <c r="EO6" s="35" t="str">
        <f>IF(EO7="","",IF(EO7="-","【-】","【"&amp;SUBSTITUTE(TEXT(EO7,"#,##0.00"),"-","△")&amp;"】"))</f>
        <v>【0.27】</v>
      </c>
    </row>
    <row r="7" spans="1:148" s="37" customFormat="1">
      <c r="A7" s="29"/>
      <c r="B7" s="38">
        <v>2016</v>
      </c>
      <c r="C7" s="38">
        <v>42072</v>
      </c>
      <c r="D7" s="38">
        <v>46</v>
      </c>
      <c r="E7" s="38">
        <v>17</v>
      </c>
      <c r="F7" s="38">
        <v>1</v>
      </c>
      <c r="G7" s="38">
        <v>0</v>
      </c>
      <c r="H7" s="38" t="s">
        <v>108</v>
      </c>
      <c r="I7" s="38" t="s">
        <v>109</v>
      </c>
      <c r="J7" s="38" t="s">
        <v>110</v>
      </c>
      <c r="K7" s="38" t="s">
        <v>111</v>
      </c>
      <c r="L7" s="38" t="s">
        <v>112</v>
      </c>
      <c r="M7" s="38"/>
      <c r="N7" s="39" t="s">
        <v>113</v>
      </c>
      <c r="O7" s="39">
        <v>63.49</v>
      </c>
      <c r="P7" s="39">
        <v>91.39</v>
      </c>
      <c r="Q7" s="39">
        <v>93.75</v>
      </c>
      <c r="R7" s="39">
        <v>3240</v>
      </c>
      <c r="S7" s="39">
        <v>77845</v>
      </c>
      <c r="T7" s="39">
        <v>98.17</v>
      </c>
      <c r="U7" s="39">
        <v>792.96</v>
      </c>
      <c r="V7" s="39">
        <v>71252</v>
      </c>
      <c r="W7" s="39">
        <v>18.28</v>
      </c>
      <c r="X7" s="39">
        <v>3897.81</v>
      </c>
      <c r="Y7" s="39">
        <v>100.57</v>
      </c>
      <c r="Z7" s="39">
        <v>96.9</v>
      </c>
      <c r="AA7" s="39">
        <v>98.75</v>
      </c>
      <c r="AB7" s="39">
        <v>101.23</v>
      </c>
      <c r="AC7" s="39">
        <v>96.61</v>
      </c>
      <c r="AD7" s="39">
        <v>101.61</v>
      </c>
      <c r="AE7" s="39">
        <v>104.97</v>
      </c>
      <c r="AF7" s="39">
        <v>108.77</v>
      </c>
      <c r="AG7" s="39">
        <v>109.48</v>
      </c>
      <c r="AH7" s="39">
        <v>109.27</v>
      </c>
      <c r="AI7" s="39">
        <v>108.57</v>
      </c>
      <c r="AJ7" s="39">
        <v>243.45</v>
      </c>
      <c r="AK7" s="39">
        <v>244.05</v>
      </c>
      <c r="AL7" s="39">
        <v>172.76</v>
      </c>
      <c r="AM7" s="39">
        <v>190.58</v>
      </c>
      <c r="AN7" s="39">
        <v>194.03</v>
      </c>
      <c r="AO7" s="39">
        <v>51.83</v>
      </c>
      <c r="AP7" s="39">
        <v>52.88</v>
      </c>
      <c r="AQ7" s="39">
        <v>21.47</v>
      </c>
      <c r="AR7" s="39">
        <v>16.34</v>
      </c>
      <c r="AS7" s="39">
        <v>15.65</v>
      </c>
      <c r="AT7" s="39">
        <v>4.38</v>
      </c>
      <c r="AU7" s="39">
        <v>211.76</v>
      </c>
      <c r="AV7" s="39">
        <v>448.86</v>
      </c>
      <c r="AW7" s="39">
        <v>41.79</v>
      </c>
      <c r="AX7" s="39">
        <v>58.25</v>
      </c>
      <c r="AY7" s="39">
        <v>65.680000000000007</v>
      </c>
      <c r="AZ7" s="39">
        <v>231.37</v>
      </c>
      <c r="BA7" s="39">
        <v>539.27</v>
      </c>
      <c r="BB7" s="39">
        <v>79.239999999999995</v>
      </c>
      <c r="BC7" s="39">
        <v>78.930000000000007</v>
      </c>
      <c r="BD7" s="39">
        <v>77.94</v>
      </c>
      <c r="BE7" s="39">
        <v>59.95</v>
      </c>
      <c r="BF7" s="39">
        <v>1222.74</v>
      </c>
      <c r="BG7" s="39">
        <v>1200.8699999999999</v>
      </c>
      <c r="BH7" s="39">
        <v>951.03</v>
      </c>
      <c r="BI7" s="39">
        <v>1063.25</v>
      </c>
      <c r="BJ7" s="39">
        <v>1019.84</v>
      </c>
      <c r="BK7" s="39">
        <v>1189.0999999999999</v>
      </c>
      <c r="BL7" s="39">
        <v>1115.1099999999999</v>
      </c>
      <c r="BM7" s="39">
        <v>854.16</v>
      </c>
      <c r="BN7" s="39">
        <v>848.31</v>
      </c>
      <c r="BO7" s="39">
        <v>774.99</v>
      </c>
      <c r="BP7" s="39">
        <v>728.3</v>
      </c>
      <c r="BQ7" s="39">
        <v>99.55</v>
      </c>
      <c r="BR7" s="39">
        <v>90.3</v>
      </c>
      <c r="BS7" s="39">
        <v>88.04</v>
      </c>
      <c r="BT7" s="39">
        <v>99.66</v>
      </c>
      <c r="BU7" s="39">
        <v>103.67</v>
      </c>
      <c r="BV7" s="39">
        <v>78.78</v>
      </c>
      <c r="BW7" s="39">
        <v>79.540000000000006</v>
      </c>
      <c r="BX7" s="39">
        <v>93.13</v>
      </c>
      <c r="BY7" s="39">
        <v>94.38</v>
      </c>
      <c r="BZ7" s="39">
        <v>96.57</v>
      </c>
      <c r="CA7" s="39">
        <v>100.04</v>
      </c>
      <c r="CB7" s="39">
        <v>174.55</v>
      </c>
      <c r="CC7" s="39">
        <v>191.94</v>
      </c>
      <c r="CD7" s="39">
        <v>195.83</v>
      </c>
      <c r="CE7" s="39">
        <v>172.92</v>
      </c>
      <c r="CF7" s="39">
        <v>165.9</v>
      </c>
      <c r="CG7" s="39">
        <v>199.32</v>
      </c>
      <c r="CH7" s="39">
        <v>199.36</v>
      </c>
      <c r="CI7" s="39">
        <v>167.97</v>
      </c>
      <c r="CJ7" s="39">
        <v>165.45</v>
      </c>
      <c r="CK7" s="39">
        <v>161.54</v>
      </c>
      <c r="CL7" s="39">
        <v>137.82</v>
      </c>
      <c r="CM7" s="39" t="s">
        <v>113</v>
      </c>
      <c r="CN7" s="39" t="s">
        <v>113</v>
      </c>
      <c r="CO7" s="39" t="s">
        <v>113</v>
      </c>
      <c r="CP7" s="39" t="s">
        <v>113</v>
      </c>
      <c r="CQ7" s="39" t="s">
        <v>113</v>
      </c>
      <c r="CR7" s="39">
        <v>65.31</v>
      </c>
      <c r="CS7" s="39">
        <v>62.09</v>
      </c>
      <c r="CT7" s="39">
        <v>64.87</v>
      </c>
      <c r="CU7" s="39">
        <v>65.62</v>
      </c>
      <c r="CV7" s="39">
        <v>64.67</v>
      </c>
      <c r="CW7" s="39">
        <v>60.09</v>
      </c>
      <c r="CX7" s="39">
        <v>97.99</v>
      </c>
      <c r="CY7" s="39">
        <v>98.23</v>
      </c>
      <c r="CZ7" s="39">
        <v>98.35</v>
      </c>
      <c r="DA7" s="39">
        <v>98.38</v>
      </c>
      <c r="DB7" s="39">
        <v>98.48</v>
      </c>
      <c r="DC7" s="39">
        <v>87.07</v>
      </c>
      <c r="DD7" s="39">
        <v>86.88</v>
      </c>
      <c r="DE7" s="39">
        <v>91.11</v>
      </c>
      <c r="DF7" s="39">
        <v>91.44</v>
      </c>
      <c r="DG7" s="39">
        <v>91.76</v>
      </c>
      <c r="DH7" s="39">
        <v>94.9</v>
      </c>
      <c r="DI7" s="39">
        <v>14.77</v>
      </c>
      <c r="DJ7" s="39">
        <v>16.21</v>
      </c>
      <c r="DK7" s="39">
        <v>24.15</v>
      </c>
      <c r="DL7" s="39">
        <v>26.29</v>
      </c>
      <c r="DM7" s="39">
        <v>27.58</v>
      </c>
      <c r="DN7" s="39">
        <v>8.3000000000000007</v>
      </c>
      <c r="DO7" s="39">
        <v>9.52</v>
      </c>
      <c r="DP7" s="39">
        <v>25.52</v>
      </c>
      <c r="DQ7" s="39">
        <v>25.89</v>
      </c>
      <c r="DR7" s="39">
        <v>26.63</v>
      </c>
      <c r="DS7" s="39">
        <v>37.36</v>
      </c>
      <c r="DT7" s="39">
        <v>0</v>
      </c>
      <c r="DU7" s="39">
        <v>0</v>
      </c>
      <c r="DV7" s="39">
        <v>0</v>
      </c>
      <c r="DW7" s="39">
        <v>0</v>
      </c>
      <c r="DX7" s="39">
        <v>0</v>
      </c>
      <c r="DY7" s="39">
        <v>0.01</v>
      </c>
      <c r="DZ7" s="39">
        <v>0.01</v>
      </c>
      <c r="EA7" s="39">
        <v>0.76</v>
      </c>
      <c r="EB7" s="39">
        <v>0.71</v>
      </c>
      <c r="EC7" s="39">
        <v>0.95</v>
      </c>
      <c r="ED7" s="39">
        <v>4.96</v>
      </c>
      <c r="EE7" s="39">
        <v>0</v>
      </c>
      <c r="EF7" s="39">
        <v>0</v>
      </c>
      <c r="EG7" s="39">
        <v>0</v>
      </c>
      <c r="EH7" s="39">
        <v>0.15</v>
      </c>
      <c r="EI7" s="39">
        <v>0.51</v>
      </c>
      <c r="EJ7" s="39">
        <v>0.04</v>
      </c>
      <c r="EK7" s="39">
        <v>0.06</v>
      </c>
      <c r="EL7" s="39">
        <v>0.1</v>
      </c>
      <c r="EM7" s="39">
        <v>0.27</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D16-GESUI01</cp:lastModifiedBy>
  <cp:lastPrinted>2018-02-05T04:26:36Z</cp:lastPrinted>
  <dcterms:created xsi:type="dcterms:W3CDTF">2017-12-25T01:49:56Z</dcterms:created>
  <dcterms:modified xsi:type="dcterms:W3CDTF">2018-02-05T04:42:04Z</dcterms:modified>
  <cp:category/>
</cp:coreProperties>
</file>