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16-ZAISEI02\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<sst xmlns="http://schemas.openxmlformats.org/spreadsheetml/2006/main" count="232" uniqueCount="120">
  <si>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</si>
  <si>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</si>
  <si>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</si>
  <si>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</si>
  <si>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</si>
  <si>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</si>
  <si>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</si>
  <si>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</si>
  <si>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</si>
  <si>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</si>
  <si>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</si>
  <si>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</si>
  <si>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</si>
  <si>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</si>
  <si>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</si>
  <si>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</si>
  <si>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</si>
  <si>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</si>
  <si>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</si>
  <si>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</si>
  <si>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</si>
  <si>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</si>
  <si>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</si>
  <si>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</si>
  <si>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</si>
  <si>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</si>
  <si>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</si>
  <si>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</si>
  <si>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</si>
  <si>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</si>
  <si>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</si>
  <si>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</si>
  <si>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</si>
  <si>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</si>
  <si>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</si>
  <si>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</si>
  <si>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</si>
  <si>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</si>
  <si>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</si>
  <si>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</si>
  <si>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</si>
  <si>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</si>
  <si>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</si>
  <si>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</si>
  <si>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</si>
  <si>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</si>
  <si>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</si>
  <si>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</si>
  <si>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</si>
  <si>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</si>
  <si>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</si>
  <si>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</si>
  <si>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</si>
  <si>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</si>
  <si>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</si>
  <si>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</si>
  <si>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</si>
  <si>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</si>
  <si>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</si>
  <si>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</si>
  <si>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</si>
  <si>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</si>
  <si>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</si>
  <si>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</si>
  <si>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</si>
  <si>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</si>
  <si>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</si>
  <si>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</si>
  <si>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</si>
  <si>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</si>
  <si>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</si>
  <si>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</si>
  <si>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</si>
  <si>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</si>
  <si>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</si>
  <si>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</si>
  <si>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</si>
  <si>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</si>
  <si>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</si>
  <si>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</si>
  <si>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</si>
  <si>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</si>
  <si>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</si>
  <si>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</si>
  <si>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</si>
  <si>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</si>
  <si>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</si>
  <si>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</si>
  <si>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</si>
  <si>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</si>
  <si>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</si>
  <si>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</si>
  <si>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</si>
  <si>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</si>
  <si>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</si>
  <si>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</si>
  <si>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</si>
  <si>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</si>
  <si>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</si>
  <si>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</si>
  <si>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</si>
  <si>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</si>
  <si>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</si>
  <si>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</si>
  <si>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</si>
  <si>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名取市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</si>
  <si>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</si>
  <si>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</si>
  <si>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</si>
  <si>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</si>
  <si>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</si>
  <si>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</si>
  <si>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</si>
  <si>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</si>
  <si>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</si>
  <si>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</si>
  <si>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①有形固定資産減価償却率については、おおむね類似団体平均と同程度である。施設の老朽化が進んでいる状況であり、引き続き計画的な修繕、更新が必要である。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平成27年度は震災による被災地域の更新事業と復興土地区画整理事業との調整のために一時的に下がっているが、平成28年度は類似団体と比して高くなり、順調に更新事業が進んでいる状況である。</t>
    </r>
    <rPh sb="54" eb="55">
      <t>ヒ</t>
    </rPh>
    <rPh sb="56" eb="57">
      <t>ツヅ</t>
    </rPh>
    <rPh sb="65" eb="67">
      <t>コウシン</t>
    </rPh>
    <rPh sb="215" eb="217">
      <t>ヘイセイ</t>
    </rPh>
    <rPh sb="219" eb="221">
      <t>ネンド</t>
    </rPh>
    <rPh sb="222" eb="224">
      <t>シンサイ</t>
    </rPh>
    <rPh sb="227" eb="229">
      <t>ヒサイ</t>
    </rPh>
    <rPh sb="229" eb="231">
      <t>チイキ</t>
    </rPh>
    <rPh sb="232" eb="234">
      <t>コウシン</t>
    </rPh>
    <rPh sb="234" eb="236">
      <t>ジギョウ</t>
    </rPh>
    <rPh sb="237" eb="239">
      <t>フッコウ</t>
    </rPh>
    <rPh sb="239" eb="241">
      <t>トチ</t>
    </rPh>
    <rPh sb="241" eb="243">
      <t>クカク</t>
    </rPh>
    <rPh sb="243" eb="245">
      <t>セイリ</t>
    </rPh>
    <rPh sb="245" eb="247">
      <t>ジギョウ</t>
    </rPh>
    <rPh sb="249" eb="251">
      <t>チョウセイ</t>
    </rPh>
    <rPh sb="255" eb="258">
      <t>イチジテキ</t>
    </rPh>
    <rPh sb="259" eb="260">
      <t>サ</t>
    </rPh>
    <rPh sb="267" eb="269">
      <t>ヘイセイ</t>
    </rPh>
    <rPh sb="271" eb="273">
      <t>ネンド</t>
    </rPh>
    <rPh sb="274" eb="276">
      <t>ルイジ</t>
    </rPh>
    <rPh sb="276" eb="278">
      <t>ダンタイ</t>
    </rPh>
    <rPh sb="279" eb="280">
      <t>ヒ</t>
    </rPh>
    <rPh sb="282" eb="283">
      <t>タカ</t>
    </rPh>
    <rPh sb="287" eb="289">
      <t>ジュンチョウ</t>
    </rPh>
    <rPh sb="290" eb="292">
      <t>コウシン</t>
    </rPh>
    <rPh sb="292" eb="294">
      <t>ジギョウ</t>
    </rPh>
    <rPh sb="295" eb="296">
      <t>スス</t>
    </rPh>
    <rPh sb="300" eb="302">
      <t>ジョウキョウ</t>
    </rPh>
    <phoneticPr fontId="7"/>
  </si>
  <si>
    <t>　国平均値、類似団体平均値と比しても、全体的に各種指標を通して健全な経営状況にあると言える。分析の数値的に見て、当市独自の状況として震災の復興工事関連の影響が一部あり、工事完了まで続くことが予測される。
　安定した経営のために、復興を進めつつ今後さらに老朽化が進む施設更新の財源確保のため、経営の効率性向上を目指すと共に、限られた財源の中で計画的な更新を行うことが必要である。策定済のアセットマネジメント、平成28年度に策定した「新水道ビジョン」に基づき、計画的な経営と施設更新を進めているところである。</t>
    <rPh sb="79" eb="81">
      <t>イチブ</t>
    </rPh>
    <rPh sb="188" eb="190">
      <t>サクテイ</t>
    </rPh>
    <rPh sb="190" eb="191">
      <t>ズ</t>
    </rPh>
    <rPh sb="208" eb="209">
      <t>ド</t>
    </rPh>
    <rPh sb="210" eb="212">
      <t>サクテイ</t>
    </rPh>
    <rPh sb="215" eb="216">
      <t>シン</t>
    </rPh>
    <rPh sb="216" eb="218">
      <t>スイドウ</t>
    </rPh>
    <rPh sb="224" eb="225">
      <t>モト</t>
    </rPh>
    <rPh sb="232" eb="234">
      <t>ケイエイ</t>
    </rPh>
    <phoneticPr fontId="7"/>
  </si>
  <si>
    <r>
      <t xml:space="preserve">①経常収支比率について、類似団体よりも数値が上回っており健全な経営状況にあると言える。
②累積欠損金比率について、本市においては欠損金残高が無いため発生していない。
③流動比率は、類似団体と比して良好な数値である。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⑤料金回収率について、平成24年度より類似団体平均及び100％を上回り、適切であると言える。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平成28年度は、年間総配水量と無効水量、無収水量が減少、有収水量が増加した結果ポイントが上がった。無収水量の減少は、東日本大震災による被災地域の水質管理上、常時配水を行っていた水質管理排出水を、該当地域での水需要の増加に伴い削減したことによる。今後も漏水防止対策に継続的に取り組み、有収率向上の対策を講じる必要がある。</t>
    </r>
    <rPh sb="39" eb="40">
      <t>イ</t>
    </rPh>
    <rPh sb="64" eb="67">
      <t>ケッソンキン</t>
    </rPh>
    <rPh sb="67" eb="69">
      <t>ザンダカ</t>
    </rPh>
    <rPh sb="70" eb="71">
      <t>ナ</t>
    </rPh>
    <rPh sb="90" eb="92">
      <t>ルイジ</t>
    </rPh>
    <rPh sb="92" eb="94">
      <t>ダンタイ</t>
    </rPh>
    <rPh sb="95" eb="96">
      <t>ヒ</t>
    </rPh>
    <rPh sb="98" eb="100">
      <t>リョウコウ</t>
    </rPh>
    <rPh sb="101" eb="103">
      <t>スウチ</t>
    </rPh>
    <rPh sb="203" eb="204">
      <t>イ</t>
    </rPh>
    <rPh sb="345" eb="347">
      <t>ネンカン</t>
    </rPh>
    <rPh sb="347" eb="348">
      <t>ソウ</t>
    </rPh>
    <rPh sb="348" eb="350">
      <t>ハイスイ</t>
    </rPh>
    <rPh sb="350" eb="351">
      <t>リョウ</t>
    </rPh>
    <rPh sb="352" eb="354">
      <t>ムコウ</t>
    </rPh>
    <rPh sb="354" eb="356">
      <t>スイリョウ</t>
    </rPh>
    <rPh sb="357" eb="358">
      <t>ム</t>
    </rPh>
    <rPh sb="374" eb="376">
      <t>ケッカ</t>
    </rPh>
    <rPh sb="386" eb="387">
      <t>ム</t>
    </rPh>
    <rPh sb="434" eb="436">
      <t>ガイトウ</t>
    </rPh>
    <rPh sb="436" eb="438">
      <t>チイキ</t>
    </rPh>
    <rPh sb="440" eb="441">
      <t>ミズ</t>
    </rPh>
    <rPh sb="441" eb="443">
      <t>ジュヨウ</t>
    </rPh>
    <rPh sb="444" eb="445">
      <t>ゾウ</t>
    </rPh>
    <rPh sb="445" eb="446">
      <t>カ</t>
    </rPh>
    <rPh sb="447" eb="448">
      <t>トモナ</t>
    </rPh>
    <rPh sb="449" eb="451">
      <t>サクゲン</t>
    </rPh>
    <rPh sb="459" eb="461">
      <t>コンゴ</t>
    </rPh>
    <rPh sb="462" eb="464">
      <t>ロウスイ</t>
    </rPh>
    <rPh sb="464" eb="466">
      <t>ボウシ</t>
    </rPh>
    <rPh sb="466" eb="468">
      <t>タイサク</t>
    </rPh>
    <rPh sb="469" eb="472">
      <t>ケイゾクテキ</t>
    </rPh>
    <rPh sb="473" eb="474">
      <t>ト</t>
    </rPh>
    <rPh sb="475" eb="476">
      <t>ク</t>
    </rPh>
    <rPh sb="478" eb="479">
      <t>ユウ</t>
    </rPh>
    <rPh sb="479" eb="480">
      <t>シュウ</t>
    </rPh>
    <rPh sb="480" eb="481">
      <t>リツ</t>
    </rPh>
    <rPh sb="481" eb="483">
      <t>コウジョウ</t>
    </rPh>
    <rPh sb="484" eb="486">
      <t>タイサク</t>
    </rPh>
    <rPh sb="487" eb="488">
      <t>コウ</t>
    </rPh>
    <rPh sb="490" eb="492">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</si>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</sst>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1.33</c:v>
                </c:pt>
                <c:pt idx="2">
                  <c:v>1.64</c:v>
                </c:pt>
                <c:pt idx="3">
                  <c:v>0.05</c:v>
                </c:pt>
                <c:pt idx="4">
                  <c:v>1.17</c:v>
                </c:pt>
              </c:numCache>
            </c:numRef>
          </c:val>
        </c:ser>
        <c:dLbls>
          <c:showLegendKey val="0"/>
          <c:showVal val="0"/>
          <c:showCatName val="0"/>
          <c:showSerName val="0"/>
          <c:showPercent val="0"/>
          <c:showBubbleSize val="0"/>
        </c:dLbls>
        <c:gapWidth val="150"/>
        <c:axId val="203912056"/>
        <c:axId val="204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03912056"/>
        <c:axId val="204310464"/>
      </c:lineChart>
      <c:dateAx>
        <c:axId val="203912056"/>
        <c:scaling>
          <c:orientation val="minMax"/>
        </c:scaling>
        <c:delete val="1"/>
        <c:axPos val="b"/>
        <c:numFmt formatCode="ge" sourceLinked="1"/>
        <c:majorTickMark val="none"/>
        <c:minorTickMark val="none"/>
        <c:tickLblPos val="none"/>
        <c:crossAx val="204310464"/>
        <c:crosses val="autoZero"/>
        <c:auto val="1"/>
        <c:lblOffset val="100"/>
        <c:baseTimeUnit val="years"/>
      </c:dateAx>
      <c:valAx>
        <c:axId val="204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c:v>
                </c:pt>
                <c:pt idx="1">
                  <c:v>64.78</c:v>
                </c:pt>
                <c:pt idx="2">
                  <c:v>64.47</c:v>
                </c:pt>
                <c:pt idx="3">
                  <c:v>68.599999999999994</c:v>
                </c:pt>
                <c:pt idx="4">
                  <c:v>68.08</c:v>
                </c:pt>
              </c:numCache>
            </c:numRef>
          </c:val>
        </c:ser>
        <c:dLbls>
          <c:showLegendKey val="0"/>
          <c:showVal val="0"/>
          <c:showCatName val="0"/>
          <c:showSerName val="0"/>
          <c:showPercent val="0"/>
          <c:showBubbleSize val="0"/>
        </c:dLbls>
        <c:gapWidth val="150"/>
        <c:axId val="204751248"/>
        <c:axId val="20475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04751248"/>
        <c:axId val="204751640"/>
      </c:lineChart>
      <c:dateAx>
        <c:axId val="204751248"/>
        <c:scaling>
          <c:orientation val="minMax"/>
        </c:scaling>
        <c:delete val="1"/>
        <c:axPos val="b"/>
        <c:numFmt formatCode="ge" sourceLinked="1"/>
        <c:majorTickMark val="none"/>
        <c:minorTickMark val="none"/>
        <c:tickLblPos val="none"/>
        <c:crossAx val="204751640"/>
        <c:crosses val="autoZero"/>
        <c:auto val="1"/>
        <c:lblOffset val="100"/>
        <c:baseTimeUnit val="years"/>
      </c:dateAx>
      <c:valAx>
        <c:axId val="20475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84.46</c:v>
                </c:pt>
                <c:pt idx="1">
                  <c:v>83.89</c:v>
                </c:pt>
                <c:pt idx="2">
                  <c:v>83.31</c:v>
                </c:pt>
                <c:pt idx="3">
                  <c:v>85.12</c:v>
                </c:pt>
                <c:pt idx="4">
                  <c:v>86.72</c:v>
                </c:pt>
              </c:numCache>
            </c:numRef>
          </c:val>
        </c:ser>
        <c:dLbls>
          <c:showLegendKey val="0"/>
          <c:showVal val="0"/>
          <c:showCatName val="0"/>
          <c:showSerName val="0"/>
          <c:showPercent val="0"/>
          <c:showBubbleSize val="0"/>
        </c:dLbls>
        <c:gapWidth val="150"/>
        <c:axId val="204752816"/>
        <c:axId val="20475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04752816"/>
        <c:axId val="204753208"/>
      </c:lineChart>
      <c:dateAx>
        <c:axId val="204752816"/>
        <c:scaling>
          <c:orientation val="minMax"/>
        </c:scaling>
        <c:delete val="1"/>
        <c:axPos val="b"/>
        <c:numFmt formatCode="ge" sourceLinked="1"/>
        <c:majorTickMark val="none"/>
        <c:minorTickMark val="none"/>
        <c:tickLblPos val="none"/>
        <c:crossAx val="204753208"/>
        <c:crosses val="autoZero"/>
        <c:auto val="1"/>
        <c:lblOffset val="100"/>
        <c:baseTimeUnit val="years"/>
      </c:dateAx>
      <c:valAx>
        <c:axId val="2047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118.67</c:v>
                </c:pt>
                <c:pt idx="1">
                  <c:v>125.91</c:v>
                </c:pt>
                <c:pt idx="2">
                  <c:v>130.80000000000001</c:v>
                </c:pt>
                <c:pt idx="3">
                  <c:v>132.26</c:v>
                </c:pt>
                <c:pt idx="4">
                  <c:v>141.16</c:v>
                </c:pt>
              </c:numCache>
            </c:numRef>
          </c:val>
        </c:ser>
        <c:dLbls>
          <c:showLegendKey val="0"/>
          <c:showVal val="0"/>
          <c:showCatName val="0"/>
          <c:showSerName val="0"/>
          <c:showPercent val="0"/>
          <c:showBubbleSize val="0"/>
        </c:dLbls>
        <c:gapWidth val="150"/>
        <c:axId val="204352008"/>
        <c:axId val="2043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04352008"/>
        <c:axId val="204352392"/>
      </c:lineChart>
      <c:dateAx>
        <c:axId val="204352008"/>
        <c:scaling>
          <c:orientation val="minMax"/>
        </c:scaling>
        <c:delete val="1"/>
        <c:axPos val="b"/>
        <c:numFmt formatCode="ge" sourceLinked="1"/>
        <c:majorTickMark val="none"/>
        <c:minorTickMark val="none"/>
        <c:tickLblPos val="none"/>
        <c:crossAx val="204352392"/>
        <c:crosses val="autoZero"/>
        <c:auto val="1"/>
        <c:lblOffset val="100"/>
        <c:baseTimeUnit val="years"/>
      </c:dateAx>
      <c:valAx>
        <c:axId val="204352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5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44.19</c:v>
                </c:pt>
                <c:pt idx="1">
                  <c:v>45.78</c:v>
                </c:pt>
                <c:pt idx="2">
                  <c:v>48.89</c:v>
                </c:pt>
                <c:pt idx="3">
                  <c:v>49.9</c:v>
                </c:pt>
                <c:pt idx="4">
                  <c:v>49.86</c:v>
                </c:pt>
              </c:numCache>
            </c:numRef>
          </c:val>
        </c:ser>
        <c:dLbls>
          <c:showLegendKey val="0"/>
          <c:showVal val="0"/>
          <c:showCatName val="0"/>
          <c:showSerName val="0"/>
          <c:showPercent val="0"/>
          <c:showBubbleSize val="0"/>
        </c:dLbls>
        <c:gapWidth val="150"/>
        <c:axId val="204427272"/>
        <c:axId val="20442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04427272"/>
        <c:axId val="204427656"/>
      </c:lineChart>
      <c:dateAx>
        <c:axId val="204427272"/>
        <c:scaling>
          <c:orientation val="minMax"/>
        </c:scaling>
        <c:delete val="1"/>
        <c:axPos val="b"/>
        <c:numFmt formatCode="ge" sourceLinked="1"/>
        <c:majorTickMark val="none"/>
        <c:minorTickMark val="none"/>
        <c:tickLblPos val="none"/>
        <c:crossAx val="204427656"/>
        <c:crosses val="autoZero"/>
        <c:auto val="1"/>
        <c:lblOffset val="100"/>
        <c:baseTimeUnit val="years"/>
      </c:dateAx>
      <c:valAx>
        <c:axId val="20442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2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3.37</c:v>
                </c:pt>
                <c:pt idx="1">
                  <c:v>3.56</c:v>
                </c:pt>
                <c:pt idx="2">
                  <c:v>4.08</c:v>
                </c:pt>
                <c:pt idx="3">
                  <c:v>6.36</c:v>
                </c:pt>
                <c:pt idx="4">
                  <c:v>7.11</c:v>
                </c:pt>
              </c:numCache>
            </c:numRef>
          </c:val>
        </c:ser>
        <c:dLbls>
          <c:showLegendKey val="0"/>
          <c:showVal val="0"/>
          <c:showCatName val="0"/>
          <c:showSerName val="0"/>
          <c:showPercent val="0"/>
          <c:showBubbleSize val="0"/>
        </c:dLbls>
        <c:gapWidth val="150"/>
        <c:axId val="204489320"/>
        <c:axId val="2044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04489320"/>
        <c:axId val="204493800"/>
      </c:lineChart>
      <c:dateAx>
        <c:axId val="204489320"/>
        <c:scaling>
          <c:orientation val="minMax"/>
        </c:scaling>
        <c:delete val="1"/>
        <c:axPos val="b"/>
        <c:numFmt formatCode="ge" sourceLinked="1"/>
        <c:majorTickMark val="none"/>
        <c:minorTickMark val="none"/>
        <c:tickLblPos val="none"/>
        <c:crossAx val="204493800"/>
        <c:crosses val="autoZero"/>
        <c:auto val="1"/>
        <c:lblOffset val="100"/>
        <c:baseTimeUnit val="years"/>
      </c:dateAx>
      <c:valAx>
        <c:axId val="2044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396104"/>
        <c:axId val="20439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04396104"/>
        <c:axId val="204396496"/>
      </c:lineChart>
      <c:dateAx>
        <c:axId val="204396104"/>
        <c:scaling>
          <c:orientation val="minMax"/>
        </c:scaling>
        <c:delete val="1"/>
        <c:axPos val="b"/>
        <c:numFmt formatCode="ge" sourceLinked="1"/>
        <c:majorTickMark val="none"/>
        <c:minorTickMark val="none"/>
        <c:tickLblPos val="none"/>
        <c:crossAx val="204396496"/>
        <c:crosses val="autoZero"/>
        <c:auto val="1"/>
        <c:lblOffset val="100"/>
        <c:baseTimeUnit val="years"/>
      </c:dateAx>
      <c:valAx>
        <c:axId val="20439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9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988.38</c:v>
                </c:pt>
                <c:pt idx="1">
                  <c:v>1086.29</c:v>
                </c:pt>
                <c:pt idx="2">
                  <c:v>568.98</c:v>
                </c:pt>
                <c:pt idx="3">
                  <c:v>496.84</c:v>
                </c:pt>
                <c:pt idx="4">
                  <c:v>495.81</c:v>
                </c:pt>
              </c:numCache>
            </c:numRef>
          </c:val>
        </c:ser>
        <c:dLbls>
          <c:showLegendKey val="0"/>
          <c:showVal val="0"/>
          <c:showCatName val="0"/>
          <c:showSerName val="0"/>
          <c:showPercent val="0"/>
          <c:showBubbleSize val="0"/>
        </c:dLbls>
        <c:gapWidth val="150"/>
        <c:axId val="204398064"/>
        <c:axId val="20439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04398064"/>
        <c:axId val="204398456"/>
      </c:lineChart>
      <c:dateAx>
        <c:axId val="204398064"/>
        <c:scaling>
          <c:orientation val="minMax"/>
        </c:scaling>
        <c:delete val="1"/>
        <c:axPos val="b"/>
        <c:numFmt formatCode="ge" sourceLinked="1"/>
        <c:majorTickMark val="none"/>
        <c:minorTickMark val="none"/>
        <c:tickLblPos val="none"/>
        <c:crossAx val="204398456"/>
        <c:crosses val="autoZero"/>
        <c:auto val="1"/>
        <c:lblOffset val="100"/>
        <c:baseTimeUnit val="years"/>
      </c:dateAx>
      <c:valAx>
        <c:axId val="204398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102.9</c:v>
                </c:pt>
                <c:pt idx="1">
                  <c:v>81.83</c:v>
                </c:pt>
                <c:pt idx="2">
                  <c:v>67.2</c:v>
                </c:pt>
                <c:pt idx="3">
                  <c:v>51.26</c:v>
                </c:pt>
                <c:pt idx="4">
                  <c:v>37.71</c:v>
                </c:pt>
              </c:numCache>
            </c:numRef>
          </c:val>
        </c:ser>
        <c:dLbls>
          <c:showLegendKey val="0"/>
          <c:showVal val="0"/>
          <c:showCatName val="0"/>
          <c:showSerName val="0"/>
          <c:showPercent val="0"/>
          <c:showBubbleSize val="0"/>
        </c:dLbls>
        <c:gapWidth val="150"/>
        <c:axId val="204656480"/>
        <c:axId val="2046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04656480"/>
        <c:axId val="204656872"/>
      </c:lineChart>
      <c:dateAx>
        <c:axId val="204656480"/>
        <c:scaling>
          <c:orientation val="minMax"/>
        </c:scaling>
        <c:delete val="1"/>
        <c:axPos val="b"/>
        <c:numFmt formatCode="ge" sourceLinked="1"/>
        <c:majorTickMark val="none"/>
        <c:minorTickMark val="none"/>
        <c:tickLblPos val="none"/>
        <c:crossAx val="204656872"/>
        <c:crosses val="autoZero"/>
        <c:auto val="1"/>
        <c:lblOffset val="100"/>
        <c:baseTimeUnit val="years"/>
      </c:dateAx>
      <c:valAx>
        <c:axId val="204656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106.38</c:v>
                </c:pt>
                <c:pt idx="1">
                  <c:v>112.97</c:v>
                </c:pt>
                <c:pt idx="2">
                  <c:v>122.67</c:v>
                </c:pt>
                <c:pt idx="3">
                  <c:v>129.07</c:v>
                </c:pt>
                <c:pt idx="4">
                  <c:v>133.30000000000001</c:v>
                </c:pt>
              </c:numCache>
            </c:numRef>
          </c:val>
        </c:ser>
        <c:dLbls>
          <c:showLegendKey val="0"/>
          <c:showVal val="0"/>
          <c:showCatName val="0"/>
          <c:showSerName val="0"/>
          <c:showPercent val="0"/>
          <c:showBubbleSize val="0"/>
        </c:dLbls>
        <c:gapWidth val="150"/>
        <c:axId val="204658048"/>
        <c:axId val="20465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04658048"/>
        <c:axId val="204658440"/>
      </c:lineChart>
      <c:dateAx>
        <c:axId val="204658048"/>
        <c:scaling>
          <c:orientation val="minMax"/>
        </c:scaling>
        <c:delete val="1"/>
        <c:axPos val="b"/>
        <c:numFmt formatCode="ge" sourceLinked="1"/>
        <c:majorTickMark val="none"/>
        <c:minorTickMark val="none"/>
        <c:tickLblPos val="none"/>
        <c:crossAx val="204658440"/>
        <c:crosses val="autoZero"/>
        <c:auto val="1"/>
        <c:lblOffset val="100"/>
        <c:baseTimeUnit val="years"/>
      </c:dateAx>
      <c:valAx>
        <c:axId val="20465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250.31</c:v>
                </c:pt>
                <c:pt idx="1">
                  <c:v>236.87</c:v>
                </c:pt>
                <c:pt idx="2">
                  <c:v>216.96</c:v>
                </c:pt>
                <c:pt idx="3">
                  <c:v>206.21</c:v>
                </c:pt>
                <c:pt idx="4">
                  <c:v>199.44</c:v>
                </c:pt>
              </c:numCache>
            </c:numRef>
          </c:val>
        </c:ser>
        <c:dLbls>
          <c:showLegendKey val="0"/>
          <c:showVal val="0"/>
          <c:showCatName val="0"/>
          <c:showSerName val="0"/>
          <c:showPercent val="0"/>
          <c:showBubbleSize val="0"/>
        </c:dLbls>
        <c:gapWidth val="150"/>
        <c:axId val="204397672"/>
        <c:axId val="2046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04397672"/>
        <c:axId val="204659616"/>
      </c:lineChart>
      <c:dateAx>
        <c:axId val="204397672"/>
        <c:scaling>
          <c:orientation val="minMax"/>
        </c:scaling>
        <c:delete val="1"/>
        <c:axPos val="b"/>
        <c:numFmt formatCode="ge" sourceLinked="1"/>
        <c:majorTickMark val="none"/>
        <c:minorTickMark val="none"/>
        <c:tickLblPos val="none"/>
        <c:crossAx val="204659616"/>
        <c:crosses val="autoZero"/>
        <c:auto val="1"/>
        <c:lblOffset val="100"/>
        <c:baseTimeUnit val="years"/>
      </c:dateAx>
      <c:valAx>
        <c:axId val="2046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名取市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77845</v>
      </c>
      <c r="AM8" s="61"/>
      <c r="AN8" s="61"/>
      <c r="AO8" s="61"/>
      <c r="AP8" s="61"/>
      <c r="AQ8" s="61"/>
      <c r="AR8" s="61"/>
      <c r="AS8" s="61"/>
      <c r="AT8" s="51">
        <f>データ!$S$6</f>
        <v>98.17</v>
      </c>
      <c r="AU8" s="52"/>
      <c r="AV8" s="52"/>
      <c r="AW8" s="52"/>
      <c r="AX8" s="52"/>
      <c r="AY8" s="52"/>
      <c r="AZ8" s="52"/>
      <c r="BA8" s="52"/>
      <c r="BB8" s="53">
        <f>データ!$T$6</f>
        <v>792.96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91.3</v>
      </c>
      <c r="J10" s="52"/>
      <c r="K10" s="52"/>
      <c r="L10" s="52"/>
      <c r="M10" s="52"/>
      <c r="N10" s="52"/>
      <c r="O10" s="64"/>
      <c r="P10" s="53">
        <f>データ!$P$6</f>
        <v>99.65</v>
      </c>
      <c r="Q10" s="53"/>
      <c r="R10" s="53"/>
      <c r="S10" s="53"/>
      <c r="T10" s="53"/>
      <c r="U10" s="53"/>
      <c r="V10" s="53"/>
      <c r="W10" s="61">
        <f>データ!$Q$6</f>
        <v>3272</v>
      </c>
      <c r="X10" s="61"/>
      <c r="Y10" s="61"/>
      <c r="Z10" s="61"/>
      <c r="AA10" s="61"/>
      <c r="AB10" s="61"/>
      <c r="AC10" s="61"/>
      <c r="AD10" s="2"/>
      <c r="AE10" s="2"/>
      <c r="AF10" s="2"/>
      <c r="AG10" s="2"/>
      <c r="AH10" s="5"/>
      <c r="AI10" s="5"/>
      <c r="AJ10" s="5"/>
      <c r="AK10" s="5"/>
      <c r="AL10" s="61">
        <f>データ!$U$6</f>
        <v>77691</v>
      </c>
      <c r="AM10" s="61"/>
      <c r="AN10" s="61"/>
      <c r="AO10" s="61"/>
      <c r="AP10" s="61"/>
      <c r="AQ10" s="61"/>
      <c r="AR10" s="61"/>
      <c r="AS10" s="61"/>
      <c r="AT10" s="51">
        <f>データ!$V$6</f>
        <v>98.17</v>
      </c>
      <c r="AU10" s="52"/>
      <c r="AV10" s="52"/>
      <c r="AW10" s="52"/>
      <c r="AX10" s="52"/>
      <c r="AY10" s="52"/>
      <c r="AZ10" s="52"/>
      <c r="BA10" s="52"/>
      <c r="BB10" s="53">
        <f>データ!$W$6</f>
        <v>791.39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f t="shared" si="3"/>
        <v>0</v>
      </c>
      <c r="N6" s="35" t="str">
        <f t="shared" si="3"/>
        <v>-</v>
      </c>
      <c r="O6" s="35">
        <f t="shared" si="3"/>
        <v>91.3</v>
      </c>
      <c r="P6" s="35">
        <f t="shared" si="3"/>
        <v>99.65</v>
      </c>
      <c r="Q6" s="35">
        <f t="shared" si="3"/>
        <v>3272</v>
      </c>
      <c r="R6" s="35">
        <f t="shared" si="3"/>
        <v>77845</v>
      </c>
      <c r="S6" s="35">
        <f t="shared" si="3"/>
        <v>98.17</v>
      </c>
      <c r="T6" s="35">
        <f t="shared" si="3"/>
        <v>792.96</v>
      </c>
      <c r="U6" s="35">
        <f t="shared" si="3"/>
        <v>77691</v>
      </c>
      <c r="V6" s="35">
        <f t="shared" si="3"/>
        <v>98.17</v>
      </c>
      <c r="W6" s="35">
        <f t="shared" si="3"/>
        <v>791.39</v>
      </c>
      <c r="X6" s="36">
        <f>IF(X7="",NA(),X7)</f>
        <v>118.67</v>
      </c>
      <c r="Y6" s="36">
        <f t="shared" ref="Y6:AG6" si="4">IF(Y7="",NA(),Y7)</f>
        <v>125.91</v>
      </c>
      <c r="Z6" s="36">
        <f t="shared" si="4"/>
        <v>130.80000000000001</v>
      </c>
      <c r="AA6" s="36">
        <f t="shared" si="4"/>
        <v>132.26</v>
      </c>
      <c r="AB6" s="36">
        <f t="shared" si="4"/>
        <v>141.16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988.38</v>
      </c>
      <c r="AU6" s="36">
        <f t="shared" ref="AU6:BC6" si="6">IF(AU7="",NA(),AU7)</f>
        <v>1086.29</v>
      </c>
      <c r="AV6" s="36">
        <f t="shared" si="6"/>
        <v>568.98</v>
      </c>
      <c r="AW6" s="36">
        <f t="shared" si="6"/>
        <v>496.84</v>
      </c>
      <c r="AX6" s="36">
        <f t="shared" si="6"/>
        <v>495.81</v>
      </c>
      <c r="AY6" s="36">
        <f t="shared" si="6"/>
        <v>701</v>
      </c>
      <c r="AZ6" s="36">
        <f t="shared" si="6"/>
        <v>739.59</v>
      </c>
      <c r="BA6" s="36">
        <f t="shared" si="6"/>
        <v>335.95</v>
      </c>
      <c r="BB6" s="36">
        <f t="shared" si="6"/>
        <v>346.59</v>
      </c>
      <c r="BC6" s="36">
        <f t="shared" si="6"/>
        <v>357.82</v>
      </c>
      <c r="BD6" s="35" t="str">
        <f>IF(BD7="","",IF(BD7="-","【-】","【"&amp;SUBSTITUTE(TEXT(BD7,"#,##0.00"),"-","△")&amp;"】"))</f>
        <v>【262.87】</v>
      </c>
      <c r="BE6" s="36">
        <f>IF(BE7="",NA(),BE7)</f>
        <v>102.9</v>
      </c>
      <c r="BF6" s="36">
        <f t="shared" ref="BF6:BN6" si="7">IF(BF7="",NA(),BF7)</f>
        <v>81.83</v>
      </c>
      <c r="BG6" s="36">
        <f t="shared" si="7"/>
        <v>67.2</v>
      </c>
      <c r="BH6" s="36">
        <f t="shared" si="7"/>
        <v>51.26</v>
      </c>
      <c r="BI6" s="36">
        <f t="shared" si="7"/>
        <v>37.71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106.38</v>
      </c>
      <c r="BQ6" s="36">
        <f t="shared" ref="BQ6:BY6" si="8">IF(BQ7="",NA(),BQ7)</f>
        <v>112.97</v>
      </c>
      <c r="BR6" s="36">
        <f t="shared" si="8"/>
        <v>122.67</v>
      </c>
      <c r="BS6" s="36">
        <f t="shared" si="8"/>
        <v>129.07</v>
      </c>
      <c r="BT6" s="36">
        <f t="shared" si="8"/>
        <v>133.30000000000001</v>
      </c>
      <c r="BU6" s="36">
        <f t="shared" si="8"/>
        <v>100.27</v>
      </c>
      <c r="BV6" s="36">
        <f t="shared" si="8"/>
        <v>99.46</v>
      </c>
      <c r="BW6" s="36">
        <f t="shared" si="8"/>
        <v>105.21</v>
      </c>
      <c r="BX6" s="36">
        <f t="shared" si="8"/>
        <v>105.71</v>
      </c>
      <c r="BY6" s="36">
        <f t="shared" si="8"/>
        <v>106.01</v>
      </c>
      <c r="BZ6" s="35" t="str">
        <f>IF(BZ7="","",IF(BZ7="-","【-】","【"&amp;SUBSTITUTE(TEXT(BZ7,"#,##0.00"),"-","△")&amp;"】"))</f>
        <v>【105.59】</v>
      </c>
      <c r="CA6" s="36">
        <f>IF(CA7="",NA(),CA7)</f>
        <v>250.31</v>
      </c>
      <c r="CB6" s="36">
        <f t="shared" ref="CB6:CJ6" si="9">IF(CB7="",NA(),CB7)</f>
        <v>236.87</v>
      </c>
      <c r="CC6" s="36">
        <f t="shared" si="9"/>
        <v>216.96</v>
      </c>
      <c r="CD6" s="36">
        <f t="shared" si="9"/>
        <v>206.21</v>
      </c>
      <c r="CE6" s="36">
        <f t="shared" si="9"/>
        <v>199.44</v>
      </c>
      <c r="CF6" s="36">
        <f t="shared" si="9"/>
        <v>169.62</v>
      </c>
      <c r="CG6" s="36">
        <f t="shared" si="9"/>
        <v>171.78</v>
      </c>
      <c r="CH6" s="36">
        <f t="shared" si="9"/>
        <v>162.59</v>
      </c>
      <c r="CI6" s="36">
        <f t="shared" si="9"/>
        <v>162.15</v>
      </c>
      <c r="CJ6" s="36">
        <f t="shared" si="9"/>
        <v>162.24</v>
      </c>
      <c r="CK6" s="35" t="str">
        <f>IF(CK7="","",IF(CK7="-","【-】","【"&amp;SUBSTITUTE(TEXT(CK7,"#,##0.00"),"-","△")&amp;"】"))</f>
        <v>【163.27】</v>
      </c>
      <c r="CL6" s="36">
        <f>IF(CL7="",NA(),CL7)</f>
        <v>62.1</v>
      </c>
      <c r="CM6" s="36">
        <f t="shared" ref="CM6:CU6" si="10">IF(CM7="",NA(),CM7)</f>
        <v>64.78</v>
      </c>
      <c r="CN6" s="36">
        <f t="shared" si="10"/>
        <v>64.47</v>
      </c>
      <c r="CO6" s="36">
        <f t="shared" si="10"/>
        <v>68.599999999999994</v>
      </c>
      <c r="CP6" s="36">
        <f t="shared" si="10"/>
        <v>68.08</v>
      </c>
      <c r="CQ6" s="36">
        <f t="shared" si="10"/>
        <v>59.88</v>
      </c>
      <c r="CR6" s="36">
        <f t="shared" si="10"/>
        <v>59.68</v>
      </c>
      <c r="CS6" s="36">
        <f t="shared" si="10"/>
        <v>59.17</v>
      </c>
      <c r="CT6" s="36">
        <f t="shared" si="10"/>
        <v>59.34</v>
      </c>
      <c r="CU6" s="36">
        <f t="shared" si="10"/>
        <v>59.11</v>
      </c>
      <c r="CV6" s="35" t="str">
        <f>IF(CV7="","",IF(CV7="-","【-】","【"&amp;SUBSTITUTE(TEXT(CV7,"#,##0.00"),"-","△")&amp;"】"))</f>
        <v>【59.94】</v>
      </c>
      <c r="CW6" s="36">
        <f>IF(CW7="",NA(),CW7)</f>
        <v>84.46</v>
      </c>
      <c r="CX6" s="36">
        <f t="shared" ref="CX6:DF6" si="11">IF(CX7="",NA(),CX7)</f>
        <v>83.89</v>
      </c>
      <c r="CY6" s="36">
        <f t="shared" si="11"/>
        <v>83.31</v>
      </c>
      <c r="CZ6" s="36">
        <f t="shared" si="11"/>
        <v>85.12</v>
      </c>
      <c r="DA6" s="36">
        <f t="shared" si="11"/>
        <v>86.72</v>
      </c>
      <c r="DB6" s="36">
        <f t="shared" si="11"/>
        <v>87.65</v>
      </c>
      <c r="DC6" s="36">
        <f t="shared" si="11"/>
        <v>87.63</v>
      </c>
      <c r="DD6" s="36">
        <f t="shared" si="11"/>
        <v>87.6</v>
      </c>
      <c r="DE6" s="36">
        <f t="shared" si="11"/>
        <v>87.74</v>
      </c>
      <c r="DF6" s="36">
        <f t="shared" si="11"/>
        <v>87.91</v>
      </c>
      <c r="DG6" s="35" t="str">
        <f>IF(DG7="","",IF(DG7="-","【-】","【"&amp;SUBSTITUTE(TEXT(DG7,"#,##0.00"),"-","△")&amp;"】"))</f>
        <v>【90.22】</v>
      </c>
      <c r="DH6" s="36">
        <f>IF(DH7="",NA(),DH7)</f>
        <v>44.19</v>
      </c>
      <c r="DI6" s="36">
        <f t="shared" ref="DI6:DQ6" si="12">IF(DI7="",NA(),DI7)</f>
        <v>45.78</v>
      </c>
      <c r="DJ6" s="36">
        <f t="shared" si="12"/>
        <v>48.89</v>
      </c>
      <c r="DK6" s="36">
        <f t="shared" si="12"/>
        <v>49.9</v>
      </c>
      <c r="DL6" s="36">
        <f t="shared" si="12"/>
        <v>49.86</v>
      </c>
      <c r="DM6" s="36">
        <f t="shared" si="12"/>
        <v>38.69</v>
      </c>
      <c r="DN6" s="36">
        <f t="shared" si="12"/>
        <v>39.65</v>
      </c>
      <c r="DO6" s="36">
        <f t="shared" si="12"/>
        <v>45.25</v>
      </c>
      <c r="DP6" s="36">
        <f t="shared" si="12"/>
        <v>46.27</v>
      </c>
      <c r="DQ6" s="36">
        <f t="shared" si="12"/>
        <v>46.88</v>
      </c>
      <c r="DR6" s="35" t="str">
        <f>IF(DR7="","",IF(DR7="-","【-】","【"&amp;SUBSTITUTE(TEXT(DR7,"#,##0.00"),"-","△")&amp;"】"))</f>
        <v>【47.91】</v>
      </c>
      <c r="DS6" s="36">
        <f>IF(DS7="",NA(),DS7)</f>
        <v>3.37</v>
      </c>
      <c r="DT6" s="36">
        <f t="shared" ref="DT6:EB6" si="13">IF(DT7="",NA(),DT7)</f>
        <v>3.56</v>
      </c>
      <c r="DU6" s="36">
        <f t="shared" si="13"/>
        <v>4.08</v>
      </c>
      <c r="DV6" s="36">
        <f t="shared" si="13"/>
        <v>6.36</v>
      </c>
      <c r="DW6" s="36">
        <f t="shared" si="13"/>
        <v>7.11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0.32</v>
      </c>
      <c r="EE6" s="36">
        <f t="shared" ref="EE6:EM6" si="14">IF(EE7="",NA(),EE7)</f>
        <v>1.33</v>
      </c>
      <c r="EF6" s="36">
        <f t="shared" si="14"/>
        <v>1.64</v>
      </c>
      <c r="EG6" s="36">
        <f t="shared" si="14"/>
        <v>0.05</v>
      </c>
      <c r="EH6" s="36">
        <f t="shared" si="14"/>
        <v>1.17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42072</v>
      </c>
      <c r="D7" s="38">
        <v>46</v>
      </c>
      <c r="E7" s="38">
        <v>1</v>
      </c>
      <c r="F7" s="38">
        <v>0</v>
      </c>
      <c r="G7" s="38">
        <v>1</v>
      </c>
      <c r="H7" s="38" t="s">
        <v>105</v>
      </c>
      <c r="I7" s="38" t="s">
        <v>106</v>
      </c>
      <c r="J7" s="38" t="s">
        <v>107</v>
      </c>
      <c r="K7" s="38" t="s">
        <v>108</v>
      </c>
      <c r="L7" s="38" t="s">
        <v>109</v>
      </c>
      <c r="M7" s="38"/>
      <c r="N7" s="39" t="s">
        <v>110</v>
      </c>
      <c r="O7" s="39">
        <v>91.3</v>
      </c>
      <c r="P7" s="39">
        <v>99.65</v>
      </c>
      <c r="Q7" s="39">
        <v>3272</v>
      </c>
      <c r="R7" s="39">
        <v>77845</v>
      </c>
      <c r="S7" s="39">
        <v>98.17</v>
      </c>
      <c r="T7" s="39">
        <v>792.96</v>
      </c>
      <c r="U7" s="39">
        <v>77691</v>
      </c>
      <c r="V7" s="39">
        <v>98.17</v>
      </c>
      <c r="W7" s="39">
        <v>791.39</v>
      </c>
      <c r="X7" s="39">
        <v>118.67</v>
      </c>
      <c r="Y7" s="39">
        <v>125.91</v>
      </c>
      <c r="Z7" s="39">
        <v>130.80000000000001</v>
      </c>
      <c r="AA7" s="39">
        <v>132.26</v>
      </c>
      <c r="AB7" s="39">
        <v>141.16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988.38</v>
      </c>
      <c r="AU7" s="39">
        <v>1086.29</v>
      </c>
      <c r="AV7" s="39">
        <v>568.98</v>
      </c>
      <c r="AW7" s="39">
        <v>496.84</v>
      </c>
      <c r="AX7" s="39">
        <v>495.81</v>
      </c>
      <c r="AY7" s="39">
        <v>701</v>
      </c>
      <c r="AZ7" s="39">
        <v>739.59</v>
      </c>
      <c r="BA7" s="39">
        <v>335.95</v>
      </c>
      <c r="BB7" s="39">
        <v>346.59</v>
      </c>
      <c r="BC7" s="39">
        <v>357.82</v>
      </c>
      <c r="BD7" s="39">
        <v>262.87</v>
      </c>
      <c r="BE7" s="39">
        <v>102.9</v>
      </c>
      <c r="BF7" s="39">
        <v>81.83</v>
      </c>
      <c r="BG7" s="39">
        <v>67.2</v>
      </c>
      <c r="BH7" s="39">
        <v>51.26</v>
      </c>
      <c r="BI7" s="39">
        <v>37.71</v>
      </c>
      <c r="BJ7" s="39">
        <v>330.99</v>
      </c>
      <c r="BK7" s="39">
        <v>324.08999999999997</v>
      </c>
      <c r="BL7" s="39">
        <v>319.82</v>
      </c>
      <c r="BM7" s="39">
        <v>312.02999999999997</v>
      </c>
      <c r="BN7" s="39">
        <v>307.45999999999998</v>
      </c>
      <c r="BO7" s="39">
        <v>270.87</v>
      </c>
      <c r="BP7" s="39">
        <v>106.38</v>
      </c>
      <c r="BQ7" s="39">
        <v>112.97</v>
      </c>
      <c r="BR7" s="39">
        <v>122.67</v>
      </c>
      <c r="BS7" s="39">
        <v>129.07</v>
      </c>
      <c r="BT7" s="39">
        <v>133.30000000000001</v>
      </c>
      <c r="BU7" s="39">
        <v>100.27</v>
      </c>
      <c r="BV7" s="39">
        <v>99.46</v>
      </c>
      <c r="BW7" s="39">
        <v>105.21</v>
      </c>
      <c r="BX7" s="39">
        <v>105.71</v>
      </c>
      <c r="BY7" s="39">
        <v>106.01</v>
      </c>
      <c r="BZ7" s="39">
        <v>105.59</v>
      </c>
      <c r="CA7" s="39">
        <v>250.31</v>
      </c>
      <c r="CB7" s="39">
        <v>236.87</v>
      </c>
      <c r="CC7" s="39">
        <v>216.96</v>
      </c>
      <c r="CD7" s="39">
        <v>206.21</v>
      </c>
      <c r="CE7" s="39">
        <v>199.44</v>
      </c>
      <c r="CF7" s="39">
        <v>169.62</v>
      </c>
      <c r="CG7" s="39">
        <v>171.78</v>
      </c>
      <c r="CH7" s="39">
        <v>162.59</v>
      </c>
      <c r="CI7" s="39">
        <v>162.15</v>
      </c>
      <c r="CJ7" s="39">
        <v>162.24</v>
      </c>
      <c r="CK7" s="39">
        <v>163.27000000000001</v>
      </c>
      <c r="CL7" s="39">
        <v>62.1</v>
      </c>
      <c r="CM7" s="39">
        <v>64.78</v>
      </c>
      <c r="CN7" s="39">
        <v>64.47</v>
      </c>
      <c r="CO7" s="39">
        <v>68.599999999999994</v>
      </c>
      <c r="CP7" s="39">
        <v>68.08</v>
      </c>
      <c r="CQ7" s="39">
        <v>59.88</v>
      </c>
      <c r="CR7" s="39">
        <v>59.68</v>
      </c>
      <c r="CS7" s="39">
        <v>59.17</v>
      </c>
      <c r="CT7" s="39">
        <v>59.34</v>
      </c>
      <c r="CU7" s="39">
        <v>59.11</v>
      </c>
      <c r="CV7" s="39">
        <v>59.94</v>
      </c>
      <c r="CW7" s="39">
        <v>84.46</v>
      </c>
      <c r="CX7" s="39">
        <v>83.89</v>
      </c>
      <c r="CY7" s="39">
        <v>83.31</v>
      </c>
      <c r="CZ7" s="39">
        <v>85.12</v>
      </c>
      <c r="DA7" s="39">
        <v>86.72</v>
      </c>
      <c r="DB7" s="39">
        <v>87.65</v>
      </c>
      <c r="DC7" s="39">
        <v>87.63</v>
      </c>
      <c r="DD7" s="39">
        <v>87.6</v>
      </c>
      <c r="DE7" s="39">
        <v>87.74</v>
      </c>
      <c r="DF7" s="39">
        <v>87.91</v>
      </c>
      <c r="DG7" s="39">
        <v>90.22</v>
      </c>
      <c r="DH7" s="39">
        <v>44.19</v>
      </c>
      <c r="DI7" s="39">
        <v>45.78</v>
      </c>
      <c r="DJ7" s="39">
        <v>48.89</v>
      </c>
      <c r="DK7" s="39">
        <v>49.9</v>
      </c>
      <c r="DL7" s="39">
        <v>49.86</v>
      </c>
      <c r="DM7" s="39">
        <v>38.69</v>
      </c>
      <c r="DN7" s="39">
        <v>39.65</v>
      </c>
      <c r="DO7" s="39">
        <v>45.25</v>
      </c>
      <c r="DP7" s="39">
        <v>46.27</v>
      </c>
      <c r="DQ7" s="39">
        <v>46.88</v>
      </c>
      <c r="DR7" s="39">
        <v>47.91</v>
      </c>
      <c r="DS7" s="39">
        <v>3.37</v>
      </c>
      <c r="DT7" s="39">
        <v>3.56</v>
      </c>
      <c r="DU7" s="39">
        <v>4.08</v>
      </c>
      <c r="DV7" s="39">
        <v>6.36</v>
      </c>
      <c r="DW7" s="39">
        <v>7.11</v>
      </c>
      <c r="DX7" s="39">
        <v>8.4</v>
      </c>
      <c r="DY7" s="39">
        <v>9.7100000000000009</v>
      </c>
      <c r="DZ7" s="39">
        <v>10.71</v>
      </c>
      <c r="EA7" s="39">
        <v>10.93</v>
      </c>
      <c r="EB7" s="39">
        <v>13.39</v>
      </c>
      <c r="EC7" s="39">
        <v>15</v>
      </c>
      <c r="ED7" s="39">
        <v>0.32</v>
      </c>
      <c r="EE7" s="39">
        <v>1.33</v>
      </c>
      <c r="EF7" s="39">
        <v>1.64</v>
      </c>
      <c r="EG7" s="39">
        <v>0.05</v>
      </c>
      <c r="EH7" s="39">
        <v>1.17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D16-ZAISEI02</cp:lastModifiedBy>
  <cp:lastPrinted>2018-02-06T06:08:53Z</cp:lastPrinted>
  <dcterms:created xsi:type="dcterms:W3CDTF">2017-12-25T01:21:37Z</dcterms:created>
  <dcterms:modified xsi:type="dcterms:W3CDTF">2018-02-14T07:43:09Z</dcterms:modified>
  <cp:category/>
</cp:coreProperties>
</file>