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D10" i="4"/>
  <c r="W10" i="4"/>
  <c r="P10" i="4"/>
  <c r="BB8" i="4"/>
  <c r="AT8" i="4"/>
  <c r="W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<sst xmlns="http://schemas.openxmlformats.org/spreadsheetml/2006/main" count="240" uniqueCount="123">
  <si>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</si>
  <si>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</si>
  <si>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</si>
  <si>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</si>
  <si>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</si>
  <si>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</si>
  <si>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</si>
  <si>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</si>
  <si>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</si>
  <si>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</si>
  <si>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</si>
  <si>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</si>
  <si>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</si>
  <si>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</si>
  <si>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</si>
  <si>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</si>
  <si>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</si>
  <si>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</si>
  <si>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</si>
  <si>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</si>
  <si>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</si>
  <si>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</si>
  <si>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</si>
  <si>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</si>
  <si>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</si>
  <si>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</si>
  <si>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</si>
  <si>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</si>
  <si>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</si>
  <si>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</si>
  <si>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</si>
  <si>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</si>
  <si>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</si>
  <si>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</si>
  <si>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</si>
  <si>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</si>
  <si>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</si>
  <si>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</si>
  <si>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</si>
  <si>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</si>
  <si>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</si>
  <si>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</si>
  <si>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</si>
  <si>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</si>
  <si>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</si>
  <si>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</si>
  <si>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</si>
  <si>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</si>
  <si>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</si>
  <si>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</si>
  <si>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</si>
  <si>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</si>
  <si>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</si>
  <si>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</si>
  <si>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</si>
  <si>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</si>
  <si>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</si>
  <si>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</si>
  <si>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</si>
  <si>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</si>
  <si>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</si>
  <si>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</si>
  <si>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</si>
  <si>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</si>
  <si>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</si>
  <si>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</si>
  <si>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</si>
  <si>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</si>
  <si>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</si>
  <si>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</si>
  <si>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</si>
  <si>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</si>
  <si>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</si>
  <si>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</si>
  <si>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</si>
  <si>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</si>
  <si>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</si>
  <si>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</si>
  <si>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</si>
  <si>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</si>
  <si>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</si>
  <si>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</si>
  <si>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</si>
  <si>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</si>
  <si>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</si>
  <si>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</si>
  <si>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</si>
  <si>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</si>
  <si>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</si>
  <si>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</si>
  <si>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</si>
  <si>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</si>
  <si>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</si>
  <si>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</si>
  <si>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</si>
  <si>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</si>
  <si>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</si>
  <si>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</si>
  <si>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</si>
  <si>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</si>
  <si>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</si>
  <si>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</si>
  <si>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</si>
  <si>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</si>
  <si>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</si>
  <si>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</si>
  <si>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</si>
  <si>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</si>
  <si>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白石市</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</si>
  <si>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</si>
  <si>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</si>
  <si>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</si>
  <si>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</si>
  <si>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</si>
  <si>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</si>
  <si>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</si>
  <si>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</si>
  <si>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</si>
  <si>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</si>
  <si>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当市の管路施設は昭和50年から整備され、昭和63年に共用開始を行っている。
　①～③全ての指標について、類似団体平均を下回っており、今後、本格的な更新時期を迎えることを見据え、「白石市公共下水道事業長寿命化計画（H27～31年度）」に基づき、5年ごとに計画を見直しながら、計画的な維持管理に努め、老朽化対策を図る。</t>
    <rPh sb="2" eb="3">
      <t>トウ</t>
    </rPh>
    <rPh sb="3" eb="4">
      <t>シ</t>
    </rPh>
    <rPh sb="5" eb="6">
      <t>カン</t>
    </rPh>
    <rPh sb="6" eb="7">
      <t>ロ</t>
    </rPh>
    <rPh sb="7" eb="9">
      <t>シセツ</t>
    </rPh>
    <rPh sb="10" eb="12">
      <t>ショウワ</t>
    </rPh>
    <rPh sb="14" eb="15">
      <t>ネン</t>
    </rPh>
    <rPh sb="17" eb="19">
      <t>セイビ</t>
    </rPh>
    <rPh sb="22" eb="24">
      <t>ショウワ</t>
    </rPh>
    <rPh sb="26" eb="27">
      <t>ネン</t>
    </rPh>
    <rPh sb="28" eb="30">
      <t>キョウヨウ</t>
    </rPh>
    <rPh sb="30" eb="32">
      <t>カイシ</t>
    </rPh>
    <rPh sb="33" eb="34">
      <t>オコナ</t>
    </rPh>
    <rPh sb="44" eb="45">
      <t>スベ</t>
    </rPh>
    <rPh sb="47" eb="49">
      <t>シヒョウ</t>
    </rPh>
    <rPh sb="54" eb="56">
      <t>ルイジ</t>
    </rPh>
    <rPh sb="56" eb="58">
      <t>ダンタイ</t>
    </rPh>
    <rPh sb="58" eb="60">
      <t>ヘイキン</t>
    </rPh>
    <rPh sb="61" eb="63">
      <t>シタマワ</t>
    </rPh>
    <rPh sb="68" eb="70">
      <t>コンゴ</t>
    </rPh>
    <rPh sb="71" eb="74">
      <t>ホンカクテキ</t>
    </rPh>
    <rPh sb="75" eb="77">
      <t>コウシン</t>
    </rPh>
    <rPh sb="77" eb="79">
      <t>ジキ</t>
    </rPh>
    <rPh sb="80" eb="81">
      <t>ムカ</t>
    </rPh>
    <rPh sb="86" eb="88">
      <t>ミス</t>
    </rPh>
    <rPh sb="91" eb="94">
      <t>シロイシシ</t>
    </rPh>
    <rPh sb="94" eb="96">
      <t>コウキョウ</t>
    </rPh>
    <rPh sb="96" eb="99">
      <t>ゲスイドウ</t>
    </rPh>
    <rPh sb="99" eb="101">
      <t>ジギョウ</t>
    </rPh>
    <rPh sb="101" eb="102">
      <t>チョウ</t>
    </rPh>
    <rPh sb="102" eb="105">
      <t>ジュミョウカ</t>
    </rPh>
    <rPh sb="105" eb="107">
      <t>ケイカク</t>
    </rPh>
    <rPh sb="114" eb="116">
      <t>ネンド</t>
    </rPh>
    <rPh sb="119" eb="120">
      <t>モト</t>
    </rPh>
    <rPh sb="124" eb="125">
      <t>ネン</t>
    </rPh>
    <rPh sb="128" eb="130">
      <t>ケイカク</t>
    </rPh>
    <rPh sb="131" eb="133">
      <t>ミナオ</t>
    </rPh>
    <rPh sb="138" eb="141">
      <t>ケイカクテキ</t>
    </rPh>
    <rPh sb="142" eb="144">
      <t>イジ</t>
    </rPh>
    <rPh sb="144" eb="146">
      <t>カンリ</t>
    </rPh>
    <rPh sb="147" eb="148">
      <t>ツト</t>
    </rPh>
    <rPh sb="150" eb="153">
      <t>ロウキュウカ</t>
    </rPh>
    <rPh sb="153" eb="155">
      <t>タイサク</t>
    </rPh>
    <rPh sb="156" eb="157">
      <t>ハカ</t>
    </rPh>
    <phoneticPr fontId="4"/>
  </si>
  <si>
    <t xml:space="preserve">
　人口減少による使用料収入の減、修繕費の増加、施設の更新財源確保等の課題に対し、持続可能な事業として収支バランスの改善を図り、必要に応じ使用料の見直しも検討しながら、健全で効率のよい経営に努めていく。</t>
    <rPh sb="2" eb="4">
      <t>ジンコウ</t>
    </rPh>
    <rPh sb="4" eb="6">
      <t>ゲンショウ</t>
    </rPh>
    <rPh sb="9" eb="12">
      <t>シヨウリョウ</t>
    </rPh>
    <rPh sb="12" eb="14">
      <t>シュウニュウ</t>
    </rPh>
    <rPh sb="15" eb="16">
      <t>ゲン</t>
    </rPh>
    <rPh sb="17" eb="20">
      <t>シュウゼンヒ</t>
    </rPh>
    <rPh sb="21" eb="23">
      <t>ゾウカ</t>
    </rPh>
    <rPh sb="24" eb="26">
      <t>シセツ</t>
    </rPh>
    <rPh sb="27" eb="29">
      <t>コウシン</t>
    </rPh>
    <rPh sb="29" eb="31">
      <t>ザイゲン</t>
    </rPh>
    <rPh sb="31" eb="33">
      <t>カクホ</t>
    </rPh>
    <rPh sb="33" eb="34">
      <t>トウ</t>
    </rPh>
    <rPh sb="35" eb="37">
      <t>カダイ</t>
    </rPh>
    <rPh sb="38" eb="39">
      <t>タイ</t>
    </rPh>
    <rPh sb="41" eb="43">
      <t>ジゾク</t>
    </rPh>
    <rPh sb="43" eb="45">
      <t>カノウ</t>
    </rPh>
    <rPh sb="46" eb="48">
      <t>ジギョウ</t>
    </rPh>
    <rPh sb="51" eb="53">
      <t>シュウシ</t>
    </rPh>
    <rPh sb="58" eb="60">
      <t>カイゼン</t>
    </rPh>
    <rPh sb="61" eb="62">
      <t>ハカ</t>
    </rPh>
    <rPh sb="64" eb="66">
      <t>ヒツヨウ</t>
    </rPh>
    <rPh sb="67" eb="68">
      <t>オウ</t>
    </rPh>
    <rPh sb="69" eb="72">
      <t>シヨウリョウ</t>
    </rPh>
    <rPh sb="73" eb="75">
      <t>ミナオ</t>
    </rPh>
    <rPh sb="77" eb="79">
      <t>ケントウ</t>
    </rPh>
    <rPh sb="95" eb="96">
      <t>ツト</t>
    </rPh>
    <phoneticPr fontId="4"/>
  </si>
  <si>
    <t>非設置</t>
    <rPh sb="0" eb="1">
      <t>ヒ</t>
    </rPh>
    <rPh sb="1" eb="3">
      <t>セッチ</t>
    </rPh>
    <phoneticPr fontId="4"/>
  </si>
  <si>
    <t>①　経常収支比率は、前年度に引き続き類似団体平均を下回り、100％未満である。経常収益の多くが一般会計からの繰入金であり繰入金の減が主な原因である。収益増となるよう使用料収入確保や経費削減等の経営努力を図る必要がある。
②　累積欠損金比率は、類似団体平均を大きく上回っている。東日本大震災に伴う固定資産除却損が多額なため、使用料や一般会計からの繰入金の収入確保に努めているものの短期的な解消は難しい状況である。よりいっそうの使用料収入の確保等に努める必要がある。
③　流動比率は、類似団体平均を若干上回っているものの100％未満に留まっており、使用料収入確保等の経営改善を図っていく必要がある。
④　企業債残高対事業規模比率は、類似団体平均を下回っているものの、施設の計画的な更新に努める必要がある。
⑤　経費回収率は、類似団体平均を上回っており、100％を越えている。
⑥　汚水処理原価は、前年度に引き続き類似団体平均を下回っているが、共用開始からまもなく３０年を迎えるため、高資本対策経費をはじめ一般会計からの繰入金が終了した場合、増加が見込まれ、維持管理費や施設の計画的な更新による費用削減及び使用料収入の確保等に努める必要がある。
⑧　水洗化率は、前年度に引き続き類似団体平均を上回っているが、戸別訪問等により接続の普及促進に努め、さらなる向上を図り、使用料収入に結びつけたい。</t>
    <rPh sb="2" eb="4">
      <t>ケイジョウ</t>
    </rPh>
    <rPh sb="4" eb="6">
      <t>シュウシ</t>
    </rPh>
    <rPh sb="6" eb="8">
      <t>ヒリツ</t>
    </rPh>
    <rPh sb="10" eb="13">
      <t>ゼンネンド</t>
    </rPh>
    <rPh sb="14" eb="15">
      <t>ヒ</t>
    </rPh>
    <rPh sb="16" eb="17">
      <t>ツヅ</t>
    </rPh>
    <rPh sb="18" eb="20">
      <t>ルイジ</t>
    </rPh>
    <rPh sb="20" eb="22">
      <t>ダンタイ</t>
    </rPh>
    <rPh sb="25" eb="27">
      <t>シタマワ</t>
    </rPh>
    <rPh sb="33" eb="35">
      <t>ミマン</t>
    </rPh>
    <rPh sb="39" eb="41">
      <t>ケイジョウ</t>
    </rPh>
    <rPh sb="41" eb="43">
      <t>シュウエキ</t>
    </rPh>
    <rPh sb="44" eb="45">
      <t>オオ</t>
    </rPh>
    <rPh sb="47" eb="49">
      <t>イッパン</t>
    </rPh>
    <rPh sb="49" eb="51">
      <t>カイケイ</t>
    </rPh>
    <rPh sb="54" eb="57">
      <t>クリイレキン</t>
    </rPh>
    <rPh sb="60" eb="63">
      <t>クリイレキン</t>
    </rPh>
    <rPh sb="66" eb="67">
      <t>オモ</t>
    </rPh>
    <rPh sb="68" eb="70">
      <t>ゲンイン</t>
    </rPh>
    <rPh sb="74" eb="76">
      <t>シュウエキ</t>
    </rPh>
    <rPh sb="76" eb="77">
      <t>ゾウ</t>
    </rPh>
    <rPh sb="87" eb="89">
      <t>カクホ</t>
    </rPh>
    <rPh sb="90" eb="92">
      <t>ケイヒ</t>
    </rPh>
    <rPh sb="92" eb="94">
      <t>サクゲン</t>
    </rPh>
    <rPh sb="94" eb="95">
      <t>トウ</t>
    </rPh>
    <rPh sb="96" eb="98">
      <t>ケイエイ</t>
    </rPh>
    <rPh sb="98" eb="100">
      <t>ドリョク</t>
    </rPh>
    <rPh sb="101" eb="102">
      <t>ハカ</t>
    </rPh>
    <rPh sb="103" eb="105">
      <t>ヒツヨウ</t>
    </rPh>
    <rPh sb="112" eb="114">
      <t>ルイセキ</t>
    </rPh>
    <rPh sb="114" eb="117">
      <t>ケッソンキン</t>
    </rPh>
    <rPh sb="117" eb="119">
      <t>ヒリツ</t>
    </rPh>
    <rPh sb="212" eb="215">
      <t>シヨウリョウ</t>
    </rPh>
    <rPh sb="215" eb="217">
      <t>シュウニュウ</t>
    </rPh>
    <rPh sb="218" eb="220">
      <t>カクホ</t>
    </rPh>
    <rPh sb="220" eb="221">
      <t>トウ</t>
    </rPh>
    <rPh sb="222" eb="223">
      <t>ツト</t>
    </rPh>
    <rPh sb="225" eb="227">
      <t>ヒツヨウ</t>
    </rPh>
    <rPh sb="234" eb="236">
      <t>リュウドウ</t>
    </rPh>
    <rPh sb="236" eb="238">
      <t>ヒリツ</t>
    </rPh>
    <rPh sb="240" eb="242">
      <t>ルイジ</t>
    </rPh>
    <rPh sb="242" eb="244">
      <t>ダンタイ</t>
    </rPh>
    <rPh sb="244" eb="246">
      <t>ヘイキン</t>
    </rPh>
    <rPh sb="247" eb="249">
      <t>ジャッカン</t>
    </rPh>
    <rPh sb="249" eb="251">
      <t>ウワマワ</t>
    </rPh>
    <rPh sb="262" eb="264">
      <t>ミマン</t>
    </rPh>
    <rPh sb="265" eb="266">
      <t>トド</t>
    </rPh>
    <rPh sb="272" eb="275">
      <t>シヨウリョウ</t>
    </rPh>
    <rPh sb="275" eb="277">
      <t>シュウニュウ</t>
    </rPh>
    <rPh sb="277" eb="279">
      <t>カクホ</t>
    </rPh>
    <rPh sb="279" eb="280">
      <t>トウ</t>
    </rPh>
    <rPh sb="281" eb="283">
      <t>ケイエイ</t>
    </rPh>
    <rPh sb="283" eb="285">
      <t>カイゼン</t>
    </rPh>
    <rPh sb="286" eb="287">
      <t>ハカ</t>
    </rPh>
    <rPh sb="291" eb="293">
      <t>ヒツヨウ</t>
    </rPh>
    <rPh sb="300" eb="302">
      <t>キギョウ</t>
    </rPh>
    <rPh sb="302" eb="303">
      <t>サイ</t>
    </rPh>
    <rPh sb="303" eb="305">
      <t>ザンダカ</t>
    </rPh>
    <rPh sb="305" eb="306">
      <t>タイ</t>
    </rPh>
    <rPh sb="306" eb="308">
      <t>ジギョウ</t>
    </rPh>
    <rPh sb="308" eb="310">
      <t>キボ</t>
    </rPh>
    <rPh sb="310" eb="312">
      <t>ヒリツ</t>
    </rPh>
    <rPh sb="314" eb="316">
      <t>ルイジ</t>
    </rPh>
    <rPh sb="316" eb="318">
      <t>ダンタイ</t>
    </rPh>
    <rPh sb="321" eb="323">
      <t>シタマワ</t>
    </rPh>
    <rPh sb="331" eb="333">
      <t>シセツ</t>
    </rPh>
    <rPh sb="334" eb="337">
      <t>ケイカクテキ</t>
    </rPh>
    <rPh sb="338" eb="340">
      <t>コウシン</t>
    </rPh>
    <rPh sb="341" eb="342">
      <t>ツト</t>
    </rPh>
    <rPh sb="344" eb="346">
      <t>ヒツヨウ</t>
    </rPh>
    <rPh sb="353" eb="355">
      <t>ケイヒ</t>
    </rPh>
    <rPh sb="355" eb="358">
      <t>カイシュウリツ</t>
    </rPh>
    <rPh sb="360" eb="362">
      <t>ルイジ</t>
    </rPh>
    <rPh sb="362" eb="364">
      <t>ダンタイ</t>
    </rPh>
    <rPh sb="364" eb="366">
      <t>ヘイキン</t>
    </rPh>
    <rPh sb="367" eb="369">
      <t>ウワマワ</t>
    </rPh>
    <rPh sb="379" eb="380">
      <t>コ</t>
    </rPh>
    <rPh sb="388" eb="390">
      <t>オスイ</t>
    </rPh>
    <rPh sb="390" eb="392">
      <t>ショリ</t>
    </rPh>
    <rPh sb="392" eb="394">
      <t>ゲンカ</t>
    </rPh>
    <rPh sb="396" eb="399">
      <t>ゼンネンド</t>
    </rPh>
    <rPh sb="400" eb="401">
      <t>ヒ</t>
    </rPh>
    <rPh sb="402" eb="403">
      <t>ツヅ</t>
    </rPh>
    <rPh sb="404" eb="406">
      <t>ルイジ</t>
    </rPh>
    <rPh sb="406" eb="408">
      <t>ダンタイ</t>
    </rPh>
    <rPh sb="408" eb="410">
      <t>ヘイキン</t>
    </rPh>
    <rPh sb="411" eb="413">
      <t>シタマワ</t>
    </rPh>
    <rPh sb="419" eb="421">
      <t>キョウヨウ</t>
    </rPh>
    <rPh sb="421" eb="423">
      <t>カイシ</t>
    </rPh>
    <rPh sb="431" eb="432">
      <t>ネン</t>
    </rPh>
    <rPh sb="433" eb="434">
      <t>ムカ</t>
    </rPh>
    <rPh sb="439" eb="440">
      <t>コウ</t>
    </rPh>
    <rPh sb="440" eb="442">
      <t>シホン</t>
    </rPh>
    <rPh sb="442" eb="444">
      <t>タイサク</t>
    </rPh>
    <rPh sb="444" eb="446">
      <t>ケイヒ</t>
    </rPh>
    <rPh sb="450" eb="452">
      <t>イッパン</t>
    </rPh>
    <rPh sb="452" eb="454">
      <t>カイケイ</t>
    </rPh>
    <rPh sb="457" eb="460">
      <t>クリイレキン</t>
    </rPh>
    <rPh sb="461" eb="463">
      <t>シュウリョウ</t>
    </rPh>
    <rPh sb="465" eb="467">
      <t>バアイ</t>
    </rPh>
    <rPh sb="468" eb="470">
      <t>ゾウカ</t>
    </rPh>
    <rPh sb="471" eb="473">
      <t>ミコ</t>
    </rPh>
    <rPh sb="476" eb="478">
      <t>イジ</t>
    </rPh>
    <rPh sb="478" eb="481">
      <t>カンリヒ</t>
    </rPh>
    <rPh sb="482" eb="484">
      <t>シセツ</t>
    </rPh>
    <rPh sb="485" eb="488">
      <t>ケイカクテキ</t>
    </rPh>
    <rPh sb="489" eb="491">
      <t>コウシン</t>
    </rPh>
    <rPh sb="494" eb="496">
      <t>ヒヨウ</t>
    </rPh>
    <rPh sb="496" eb="498">
      <t>サクゲン</t>
    </rPh>
    <rPh sb="498" eb="499">
      <t>オヨ</t>
    </rPh>
    <rPh sb="500" eb="502">
      <t>シヨウ</t>
    </rPh>
    <rPh sb="502" eb="503">
      <t>リョウ</t>
    </rPh>
    <rPh sb="503" eb="505">
      <t>シュウニュウ</t>
    </rPh>
    <rPh sb="506" eb="508">
      <t>カクホ</t>
    </rPh>
    <rPh sb="508" eb="509">
      <t>トウ</t>
    </rPh>
    <rPh sb="510" eb="511">
      <t>ツト</t>
    </rPh>
    <rPh sb="513" eb="515">
      <t>ヒツヨウ</t>
    </rPh>
    <rPh sb="522" eb="525">
      <t>スイセンカ</t>
    </rPh>
    <rPh sb="525" eb="526">
      <t>リツ</t>
    </rPh>
    <rPh sb="528" eb="531">
      <t>ゼンネンド</t>
    </rPh>
    <rPh sb="532" eb="533">
      <t>ヒ</t>
    </rPh>
    <rPh sb="534" eb="535">
      <t>ツヅ</t>
    </rPh>
    <rPh sb="536" eb="538">
      <t>ルイジ</t>
    </rPh>
    <rPh sb="538" eb="540">
      <t>ダンタイ</t>
    </rPh>
    <rPh sb="540" eb="542">
      <t>ヘイキン</t>
    </rPh>
    <rPh sb="543" eb="544">
      <t>ウワ</t>
    </rPh>
    <rPh sb="544" eb="545">
      <t>マワ</t>
    </rPh>
    <rPh sb="551" eb="553">
      <t>コベツ</t>
    </rPh>
    <rPh sb="553" eb="555">
      <t>ホウモン</t>
    </rPh>
    <rPh sb="555" eb="556">
      <t>トウ</t>
    </rPh>
    <rPh sb="559" eb="561">
      <t>セツゾク</t>
    </rPh>
    <rPh sb="562" eb="564">
      <t>フキュウ</t>
    </rPh>
    <rPh sb="564" eb="566">
      <t>ソクシン</t>
    </rPh>
    <rPh sb="567" eb="568">
      <t>ツト</t>
    </rPh>
    <rPh sb="574" eb="576">
      <t>コウジョウ</t>
    </rPh>
    <rPh sb="577" eb="578">
      <t>ハカ</t>
    </rPh>
    <rPh sb="580" eb="583">
      <t>シヨウリョウ</t>
    </rPh>
    <rPh sb="583" eb="585">
      <t>シュウニュウ</t>
    </rPh>
    <rPh sb="586" eb="587">
      <t>ムス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</si>
</sst>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7.0000000000000007E-2</c:v>
                </c:pt>
                <c:pt idx="4" formatCode="#,##0.00;&quot;△&quot;#,##0.00;&quot;-&quot;">
                  <c:v>7.0000000000000007E-2</c:v>
                </c:pt>
              </c:numCache>
            </c:numRef>
          </c:val>
        </c:ser>
        <c:dLbls>
          <c:showLegendKey val="0"/>
          <c:showVal val="0"/>
          <c:showCatName val="0"/>
          <c:showSerName val="0"/>
          <c:showPercent val="0"/>
          <c:showBubbleSize val="0"/>
        </c:dLbls>
        <c:gapWidth val="150"/>
        <c:axId val="104086912"/>
        <c:axId val="1076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04086912"/>
        <c:axId val="107634688"/>
      </c:lineChart>
      <c:dateAx>
        <c:axId val="104086912"/>
        <c:scaling>
          <c:orientation val="minMax"/>
        </c:scaling>
        <c:delete val="1"/>
        <c:axPos val="b"/>
        <c:numFmt formatCode="ge" sourceLinked="1"/>
        <c:majorTickMark val="none"/>
        <c:minorTickMark val="none"/>
        <c:tickLblPos val="none"/>
        <c:crossAx val="107634688"/>
        <c:crosses val="autoZero"/>
        <c:auto val="1"/>
        <c:lblOffset val="100"/>
        <c:baseTimeUnit val="years"/>
      </c:dateAx>
      <c:valAx>
        <c:axId val="1076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471104"/>
        <c:axId val="1194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19471104"/>
        <c:axId val="119481472"/>
      </c:lineChart>
      <c:dateAx>
        <c:axId val="119471104"/>
        <c:scaling>
          <c:orientation val="minMax"/>
        </c:scaling>
        <c:delete val="1"/>
        <c:axPos val="b"/>
        <c:numFmt formatCode="ge" sourceLinked="1"/>
        <c:majorTickMark val="none"/>
        <c:minorTickMark val="none"/>
        <c:tickLblPos val="none"/>
        <c:crossAx val="119481472"/>
        <c:crosses val="autoZero"/>
        <c:auto val="1"/>
        <c:lblOffset val="100"/>
        <c:baseTimeUnit val="years"/>
      </c:dateAx>
      <c:valAx>
        <c:axId val="1194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91.28</c:v>
                </c:pt>
                <c:pt idx="1">
                  <c:v>91.47</c:v>
                </c:pt>
                <c:pt idx="2">
                  <c:v>92.79</c:v>
                </c:pt>
                <c:pt idx="3">
                  <c:v>93.46</c:v>
                </c:pt>
                <c:pt idx="4">
                  <c:v>94.13</c:v>
                </c:pt>
              </c:numCache>
            </c:numRef>
          </c:val>
        </c:ser>
        <c:dLbls>
          <c:showLegendKey val="0"/>
          <c:showVal val="0"/>
          <c:showCatName val="0"/>
          <c:showSerName val="0"/>
          <c:showPercent val="0"/>
          <c:showBubbleSize val="0"/>
        </c:dLbls>
        <c:gapWidth val="150"/>
        <c:axId val="119491200"/>
        <c:axId val="1195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19491200"/>
        <c:axId val="119513856"/>
      </c:lineChart>
      <c:dateAx>
        <c:axId val="119491200"/>
        <c:scaling>
          <c:orientation val="minMax"/>
        </c:scaling>
        <c:delete val="1"/>
        <c:axPos val="b"/>
        <c:numFmt formatCode="ge" sourceLinked="1"/>
        <c:majorTickMark val="none"/>
        <c:minorTickMark val="none"/>
        <c:tickLblPos val="none"/>
        <c:crossAx val="119513856"/>
        <c:crosses val="autoZero"/>
        <c:auto val="1"/>
        <c:lblOffset val="100"/>
        <c:baseTimeUnit val="years"/>
      </c:dateAx>
      <c:valAx>
        <c:axId val="1195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98.35</c:v>
                </c:pt>
                <c:pt idx="1">
                  <c:v>102.74</c:v>
                </c:pt>
                <c:pt idx="2">
                  <c:v>107.11</c:v>
                </c:pt>
                <c:pt idx="3">
                  <c:v>107.3</c:v>
                </c:pt>
                <c:pt idx="4">
                  <c:v>99.86</c:v>
                </c:pt>
              </c:numCache>
            </c:numRef>
          </c:val>
        </c:ser>
        <c:dLbls>
          <c:showLegendKey val="0"/>
          <c:showVal val="0"/>
          <c:showCatName val="0"/>
          <c:showSerName val="0"/>
          <c:showPercent val="0"/>
          <c:showBubbleSize val="0"/>
        </c:dLbls>
        <c:gapWidth val="150"/>
        <c:axId val="121947648"/>
        <c:axId val="1409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102.83</c:v>
                </c:pt>
                <c:pt idx="1">
                  <c:v>102.73</c:v>
                </c:pt>
                <c:pt idx="2">
                  <c:v>108.56</c:v>
                </c:pt>
                <c:pt idx="3">
                  <c:v>109.12</c:v>
                </c:pt>
                <c:pt idx="4">
                  <c:v>106.85</c:v>
                </c:pt>
              </c:numCache>
            </c:numRef>
          </c:val>
          <c:smooth val="0"/>
        </c:ser>
        <c:dLbls>
          <c:showLegendKey val="0"/>
          <c:showVal val="0"/>
          <c:showCatName val="0"/>
          <c:showSerName val="0"/>
          <c:showPercent val="0"/>
          <c:showBubbleSize val="0"/>
        </c:dLbls>
        <c:marker val="1"/>
        <c:smooth val="0"/>
        <c:axId val="121947648"/>
        <c:axId val="140993280"/>
      </c:lineChart>
      <c:dateAx>
        <c:axId val="121947648"/>
        <c:scaling>
          <c:orientation val="minMax"/>
        </c:scaling>
        <c:delete val="1"/>
        <c:axPos val="b"/>
        <c:numFmt formatCode="ge" sourceLinked="1"/>
        <c:majorTickMark val="none"/>
        <c:minorTickMark val="none"/>
        <c:tickLblPos val="none"/>
        <c:crossAx val="140993280"/>
        <c:crosses val="autoZero"/>
        <c:auto val="1"/>
        <c:lblOffset val="100"/>
        <c:baseTimeUnit val="years"/>
      </c:dateAx>
      <c:valAx>
        <c:axId val="1409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8.01</c:v>
                </c:pt>
                <c:pt idx="1">
                  <c:v>9.39</c:v>
                </c:pt>
                <c:pt idx="2">
                  <c:v>16.93</c:v>
                </c:pt>
                <c:pt idx="3">
                  <c:v>18.84</c:v>
                </c:pt>
                <c:pt idx="4">
                  <c:v>20.149999999999999</c:v>
                </c:pt>
              </c:numCache>
            </c:numRef>
          </c:val>
        </c:ser>
        <c:dLbls>
          <c:showLegendKey val="0"/>
          <c:showVal val="0"/>
          <c:showCatName val="0"/>
          <c:showSerName val="0"/>
          <c:showPercent val="0"/>
          <c:showBubbleSize val="0"/>
        </c:dLbls>
        <c:gapWidth val="150"/>
        <c:axId val="86304640"/>
        <c:axId val="871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10.46</c:v>
                </c:pt>
                <c:pt idx="1">
                  <c:v>11.39</c:v>
                </c:pt>
                <c:pt idx="2">
                  <c:v>21.28</c:v>
                </c:pt>
                <c:pt idx="3">
                  <c:v>23.95</c:v>
                </c:pt>
                <c:pt idx="4">
                  <c:v>21.09</c:v>
                </c:pt>
              </c:numCache>
            </c:numRef>
          </c:val>
          <c:smooth val="0"/>
        </c:ser>
        <c:dLbls>
          <c:showLegendKey val="0"/>
          <c:showVal val="0"/>
          <c:showCatName val="0"/>
          <c:showSerName val="0"/>
          <c:showPercent val="0"/>
          <c:showBubbleSize val="0"/>
        </c:dLbls>
        <c:marker val="1"/>
        <c:smooth val="0"/>
        <c:axId val="86304640"/>
        <c:axId val="87187456"/>
      </c:lineChart>
      <c:dateAx>
        <c:axId val="86304640"/>
        <c:scaling>
          <c:orientation val="minMax"/>
        </c:scaling>
        <c:delete val="1"/>
        <c:axPos val="b"/>
        <c:numFmt formatCode="ge" sourceLinked="1"/>
        <c:majorTickMark val="none"/>
        <c:minorTickMark val="none"/>
        <c:tickLblPos val="none"/>
        <c:crossAx val="87187456"/>
        <c:crosses val="autoZero"/>
        <c:auto val="1"/>
        <c:lblOffset val="100"/>
        <c:baseTimeUnit val="years"/>
      </c:dateAx>
      <c:valAx>
        <c:axId val="871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143360"/>
        <c:axId val="881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0.66</c:v>
                </c:pt>
                <c:pt idx="1">
                  <c:v>0.78</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8143360"/>
        <c:axId val="88145280"/>
      </c:lineChart>
      <c:dateAx>
        <c:axId val="88143360"/>
        <c:scaling>
          <c:orientation val="minMax"/>
        </c:scaling>
        <c:delete val="1"/>
        <c:axPos val="b"/>
        <c:numFmt formatCode="ge" sourceLinked="1"/>
        <c:majorTickMark val="none"/>
        <c:minorTickMark val="none"/>
        <c:tickLblPos val="none"/>
        <c:crossAx val="88145280"/>
        <c:crosses val="autoZero"/>
        <c:auto val="1"/>
        <c:lblOffset val="100"/>
        <c:baseTimeUnit val="years"/>
      </c:dateAx>
      <c:valAx>
        <c:axId val="881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125.24</c:v>
                </c:pt>
                <c:pt idx="1">
                  <c:v>121.56</c:v>
                </c:pt>
                <c:pt idx="2">
                  <c:v>118.18</c:v>
                </c:pt>
                <c:pt idx="3">
                  <c:v>139.61000000000001</c:v>
                </c:pt>
                <c:pt idx="4">
                  <c:v>201.47</c:v>
                </c:pt>
              </c:numCache>
            </c:numRef>
          </c:val>
        </c:ser>
        <c:dLbls>
          <c:showLegendKey val="0"/>
          <c:showVal val="0"/>
          <c:showCatName val="0"/>
          <c:showSerName val="0"/>
          <c:showPercent val="0"/>
          <c:showBubbleSize val="0"/>
        </c:dLbls>
        <c:gapWidth val="150"/>
        <c:axId val="90134016"/>
        <c:axId val="901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146.78</c:v>
                </c:pt>
                <c:pt idx="1">
                  <c:v>149.66</c:v>
                </c:pt>
                <c:pt idx="2">
                  <c:v>100.32</c:v>
                </c:pt>
                <c:pt idx="3">
                  <c:v>116.49</c:v>
                </c:pt>
                <c:pt idx="4">
                  <c:v>92.92</c:v>
                </c:pt>
              </c:numCache>
            </c:numRef>
          </c:val>
          <c:smooth val="0"/>
        </c:ser>
        <c:dLbls>
          <c:showLegendKey val="0"/>
          <c:showVal val="0"/>
          <c:showCatName val="0"/>
          <c:showSerName val="0"/>
          <c:showPercent val="0"/>
          <c:showBubbleSize val="0"/>
        </c:dLbls>
        <c:marker val="1"/>
        <c:smooth val="0"/>
        <c:axId val="90134016"/>
        <c:axId val="90135936"/>
      </c:lineChart>
      <c:dateAx>
        <c:axId val="90134016"/>
        <c:scaling>
          <c:orientation val="minMax"/>
        </c:scaling>
        <c:delete val="1"/>
        <c:axPos val="b"/>
        <c:numFmt formatCode="ge" sourceLinked="1"/>
        <c:majorTickMark val="none"/>
        <c:minorTickMark val="none"/>
        <c:tickLblPos val="none"/>
        <c:crossAx val="90135936"/>
        <c:crosses val="autoZero"/>
        <c:auto val="1"/>
        <c:lblOffset val="100"/>
        <c:baseTimeUnit val="years"/>
      </c:dateAx>
      <c:valAx>
        <c:axId val="901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115.72</c:v>
                </c:pt>
                <c:pt idx="1">
                  <c:v>221.63</c:v>
                </c:pt>
                <c:pt idx="2">
                  <c:v>46.23</c:v>
                </c:pt>
                <c:pt idx="3">
                  <c:v>53.07</c:v>
                </c:pt>
                <c:pt idx="4">
                  <c:v>51.87</c:v>
                </c:pt>
              </c:numCache>
            </c:numRef>
          </c:val>
        </c:ser>
        <c:dLbls>
          <c:showLegendKey val="0"/>
          <c:showVal val="0"/>
          <c:showCatName val="0"/>
          <c:showSerName val="0"/>
          <c:showPercent val="0"/>
          <c:showBubbleSize val="0"/>
        </c:dLbls>
        <c:gapWidth val="150"/>
        <c:axId val="90170496"/>
        <c:axId val="901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151.6</c:v>
                </c:pt>
                <c:pt idx="1">
                  <c:v>246.4</c:v>
                </c:pt>
                <c:pt idx="2">
                  <c:v>49.23</c:v>
                </c:pt>
                <c:pt idx="3">
                  <c:v>44.37</c:v>
                </c:pt>
                <c:pt idx="4">
                  <c:v>50.66</c:v>
                </c:pt>
              </c:numCache>
            </c:numRef>
          </c:val>
          <c:smooth val="0"/>
        </c:ser>
        <c:dLbls>
          <c:showLegendKey val="0"/>
          <c:showVal val="0"/>
          <c:showCatName val="0"/>
          <c:showSerName val="0"/>
          <c:showPercent val="0"/>
          <c:showBubbleSize val="0"/>
        </c:dLbls>
        <c:marker val="1"/>
        <c:smooth val="0"/>
        <c:axId val="90170496"/>
        <c:axId val="90172416"/>
      </c:lineChart>
      <c:dateAx>
        <c:axId val="90170496"/>
        <c:scaling>
          <c:orientation val="minMax"/>
        </c:scaling>
        <c:delete val="1"/>
        <c:axPos val="b"/>
        <c:numFmt formatCode="ge" sourceLinked="1"/>
        <c:majorTickMark val="none"/>
        <c:minorTickMark val="none"/>
        <c:tickLblPos val="none"/>
        <c:crossAx val="90172416"/>
        <c:crosses val="autoZero"/>
        <c:auto val="1"/>
        <c:lblOffset val="100"/>
        <c:baseTimeUnit val="years"/>
      </c:dateAx>
      <c:valAx>
        <c:axId val="901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1406.92</c:v>
                </c:pt>
                <c:pt idx="1">
                  <c:v>1469.5</c:v>
                </c:pt>
                <c:pt idx="2">
                  <c:v>1354.68</c:v>
                </c:pt>
                <c:pt idx="3">
                  <c:v>1401.55</c:v>
                </c:pt>
                <c:pt idx="4">
                  <c:v>1065.54</c:v>
                </c:pt>
              </c:numCache>
            </c:numRef>
          </c:val>
        </c:ser>
        <c:dLbls>
          <c:showLegendKey val="0"/>
          <c:showVal val="0"/>
          <c:showCatName val="0"/>
          <c:showSerName val="0"/>
          <c:showPercent val="0"/>
          <c:showBubbleSize val="0"/>
        </c:dLbls>
        <c:gapWidth val="150"/>
        <c:axId val="92959488"/>
        <c:axId val="929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2959488"/>
        <c:axId val="92961408"/>
      </c:lineChart>
      <c:dateAx>
        <c:axId val="92959488"/>
        <c:scaling>
          <c:orientation val="minMax"/>
        </c:scaling>
        <c:delete val="1"/>
        <c:axPos val="b"/>
        <c:numFmt formatCode="ge" sourceLinked="1"/>
        <c:majorTickMark val="none"/>
        <c:minorTickMark val="none"/>
        <c:tickLblPos val="none"/>
        <c:crossAx val="92961408"/>
        <c:crosses val="autoZero"/>
        <c:auto val="1"/>
        <c:lblOffset val="100"/>
        <c:baseTimeUnit val="years"/>
      </c:dateAx>
      <c:valAx>
        <c:axId val="929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100.96</c:v>
                </c:pt>
                <c:pt idx="1">
                  <c:v>110.06</c:v>
                </c:pt>
                <c:pt idx="2">
                  <c:v>111.12</c:v>
                </c:pt>
                <c:pt idx="3">
                  <c:v>111.15</c:v>
                </c:pt>
                <c:pt idx="4">
                  <c:v>103.98</c:v>
                </c:pt>
              </c:numCache>
            </c:numRef>
          </c:val>
        </c:ser>
        <c:dLbls>
          <c:showLegendKey val="0"/>
          <c:showVal val="0"/>
          <c:showCatName val="0"/>
          <c:showSerName val="0"/>
          <c:showPercent val="0"/>
          <c:showBubbleSize val="0"/>
        </c:dLbls>
        <c:gapWidth val="150"/>
        <c:axId val="104354176"/>
        <c:axId val="1043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04354176"/>
        <c:axId val="104356096"/>
      </c:lineChart>
      <c:dateAx>
        <c:axId val="104354176"/>
        <c:scaling>
          <c:orientation val="minMax"/>
        </c:scaling>
        <c:delete val="1"/>
        <c:axPos val="b"/>
        <c:numFmt formatCode="ge" sourceLinked="1"/>
        <c:majorTickMark val="none"/>
        <c:minorTickMark val="none"/>
        <c:tickLblPos val="none"/>
        <c:crossAx val="104356096"/>
        <c:crosses val="autoZero"/>
        <c:auto val="1"/>
        <c:lblOffset val="100"/>
        <c:baseTimeUnit val="years"/>
      </c:dateAx>
      <c:valAx>
        <c:axId val="1043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165.03</c:v>
                </c:pt>
                <c:pt idx="1">
                  <c:v>151.4</c:v>
                </c:pt>
                <c:pt idx="2">
                  <c:v>150</c:v>
                </c:pt>
                <c:pt idx="3">
                  <c:v>150.18</c:v>
                </c:pt>
                <c:pt idx="4">
                  <c:v>160.62</c:v>
                </c:pt>
              </c:numCache>
            </c:numRef>
          </c:val>
        </c:ser>
        <c:dLbls>
          <c:showLegendKey val="0"/>
          <c:showVal val="0"/>
          <c:showCatName val="0"/>
          <c:showSerName val="0"/>
          <c:showPercent val="0"/>
          <c:showBubbleSize val="0"/>
        </c:dLbls>
        <c:gapWidth val="150"/>
        <c:axId val="119418240"/>
        <c:axId val="1194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19418240"/>
        <c:axId val="119449088"/>
      </c:lineChart>
      <c:dateAx>
        <c:axId val="119418240"/>
        <c:scaling>
          <c:orientation val="minMax"/>
        </c:scaling>
        <c:delete val="1"/>
        <c:axPos val="b"/>
        <c:numFmt formatCode="ge" sourceLinked="1"/>
        <c:majorTickMark val="none"/>
        <c:minorTickMark val="none"/>
        <c:tickLblPos val="none"/>
        <c:crossAx val="119449088"/>
        <c:crosses val="autoZero"/>
        <c:auto val="1"/>
        <c:lblOffset val="100"/>
        <c:baseTimeUnit val="years"/>
      </c:dateAx>
      <c:valAx>
        <c:axId val="1194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2" zoomScaleNormal="100" workbookViewId="0">
      <selection activeCell="B14" sqref="B14:BJ1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宮城県　白石市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Cc2</v>
      </c>
      <c r="X8" s="73"/>
      <c r="Y8" s="73"/>
      <c r="Z8" s="73"/>
      <c r="AA8" s="73"/>
      <c r="AB8" s="73"/>
      <c r="AC8" s="73"/>
      <c r="AD8" s="74" t="s">
        <v>121</v>
      </c>
      <c r="AE8" s="74"/>
      <c r="AF8" s="74"/>
      <c r="AG8" s="74"/>
      <c r="AH8" s="74"/>
      <c r="AI8" s="74"/>
      <c r="AJ8" s="74"/>
      <c r="AK8" s="4"/>
      <c r="AL8" s="68">
        <f>データ!S6</f>
        <v>35213</v>
      </c>
      <c r="AM8" s="68"/>
      <c r="AN8" s="68"/>
      <c r="AO8" s="68"/>
      <c r="AP8" s="68"/>
      <c r="AQ8" s="68"/>
      <c r="AR8" s="68"/>
      <c r="AS8" s="68"/>
      <c r="AT8" s="67">
        <f>データ!T6</f>
        <v>286.48</v>
      </c>
      <c r="AU8" s="67"/>
      <c r="AV8" s="67"/>
      <c r="AW8" s="67"/>
      <c r="AX8" s="67"/>
      <c r="AY8" s="67"/>
      <c r="AZ8" s="67"/>
      <c r="BA8" s="67"/>
      <c r="BB8" s="67">
        <f>データ!U6</f>
        <v>122.92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48.9</v>
      </c>
      <c r="J10" s="67"/>
      <c r="K10" s="67"/>
      <c r="L10" s="67"/>
      <c r="M10" s="67"/>
      <c r="N10" s="67"/>
      <c r="O10" s="67"/>
      <c r="P10" s="67">
        <f>データ!P6</f>
        <v>65.42</v>
      </c>
      <c r="Q10" s="67"/>
      <c r="R10" s="67"/>
      <c r="S10" s="67"/>
      <c r="T10" s="67"/>
      <c r="U10" s="67"/>
      <c r="V10" s="67"/>
      <c r="W10" s="67">
        <f>データ!Q6</f>
        <v>92.53</v>
      </c>
      <c r="X10" s="67"/>
      <c r="Y10" s="67"/>
      <c r="Z10" s="67"/>
      <c r="AA10" s="67"/>
      <c r="AB10" s="67"/>
      <c r="AC10" s="67"/>
      <c r="AD10" s="68">
        <f>データ!R6</f>
        <v>3132</v>
      </c>
      <c r="AE10" s="68"/>
      <c r="AF10" s="68"/>
      <c r="AG10" s="68"/>
      <c r="AH10" s="68"/>
      <c r="AI10" s="68"/>
      <c r="AJ10" s="68"/>
      <c r="AK10" s="2"/>
      <c r="AL10" s="68">
        <f>データ!V6</f>
        <v>22913</v>
      </c>
      <c r="AM10" s="68"/>
      <c r="AN10" s="68"/>
      <c r="AO10" s="68"/>
      <c r="AP10" s="68"/>
      <c r="AQ10" s="68"/>
      <c r="AR10" s="68"/>
      <c r="AS10" s="68"/>
      <c r="AT10" s="67">
        <f>データ!W6</f>
        <v>8.94</v>
      </c>
      <c r="AU10" s="67"/>
      <c r="AV10" s="67"/>
      <c r="AW10" s="67"/>
      <c r="AX10" s="67"/>
      <c r="AY10" s="67"/>
      <c r="AZ10" s="67"/>
      <c r="BA10" s="67"/>
      <c r="BB10" s="67">
        <f>データ!X6</f>
        <v>2562.98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42064</v>
      </c>
      <c r="D6" s="34">
        <f t="shared" si="3"/>
        <v>46</v>
      </c>
      <c r="E6" s="34">
        <f t="shared" si="3"/>
        <v>17</v>
      </c>
      <c r="F6" s="34">
        <f t="shared" si="3"/>
        <v>1</v>
      </c>
      <c r="G6" s="34">
        <f t="shared" si="3"/>
        <v>0</v>
      </c>
      <c r="H6" s="34" t="str">
        <f t="shared" si="3"/>
        <v>宮城県　白石市</v>
      </c>
      <c r="I6" s="34" t="str">
        <f t="shared" si="3"/>
        <v>法適用</v>
      </c>
      <c r="J6" s="34" t="str">
        <f t="shared" si="3"/>
        <v>下水道事業</v>
      </c>
      <c r="K6" s="34" t="str">
        <f t="shared" si="3"/>
        <v>公共下水道</v>
      </c>
      <c r="L6" s="34" t="str">
        <f t="shared" si="3"/>
        <v>Cc2</v>
      </c>
      <c r="M6" s="34">
        <f t="shared" si="3"/>
        <v>0</v>
      </c>
      <c r="N6" s="35" t="str">
        <f t="shared" si="3"/>
        <v>-</v>
      </c>
      <c r="O6" s="35">
        <f t="shared" si="3"/>
        <v>48.9</v>
      </c>
      <c r="P6" s="35">
        <f t="shared" si="3"/>
        <v>65.42</v>
      </c>
      <c r="Q6" s="35">
        <f t="shared" si="3"/>
        <v>92.53</v>
      </c>
      <c r="R6" s="35">
        <f t="shared" si="3"/>
        <v>3132</v>
      </c>
      <c r="S6" s="35">
        <f t="shared" si="3"/>
        <v>35213</v>
      </c>
      <c r="T6" s="35">
        <f t="shared" si="3"/>
        <v>286.48</v>
      </c>
      <c r="U6" s="35">
        <f t="shared" si="3"/>
        <v>122.92</v>
      </c>
      <c r="V6" s="35">
        <f t="shared" si="3"/>
        <v>22913</v>
      </c>
      <c r="W6" s="35">
        <f t="shared" si="3"/>
        <v>8.94</v>
      </c>
      <c r="X6" s="35">
        <f t="shared" si="3"/>
        <v>2562.98</v>
      </c>
      <c r="Y6" s="36">
        <f>IF(Y7="",NA(),Y7)</f>
        <v>98.35</v>
      </c>
      <c r="Z6" s="36">
        <f t="shared" ref="Z6:AH6" si="4">IF(Z7="",NA(),Z7)</f>
        <v>102.74</v>
      </c>
      <c r="AA6" s="36">
        <f t="shared" si="4"/>
        <v>107.11</v>
      </c>
      <c r="AB6" s="36">
        <f t="shared" si="4"/>
        <v>107.3</v>
      </c>
      <c r="AC6" s="36">
        <f t="shared" si="4"/>
        <v>99.86</v>
      </c>
      <c r="AD6" s="36">
        <f t="shared" si="4"/>
        <v>102.83</v>
      </c>
      <c r="AE6" s="36">
        <f t="shared" si="4"/>
        <v>102.73</v>
      </c>
      <c r="AF6" s="36">
        <f t="shared" si="4"/>
        <v>108.56</v>
      </c>
      <c r="AG6" s="36">
        <f t="shared" si="4"/>
        <v>109.12</v>
      </c>
      <c r="AH6" s="36">
        <f t="shared" si="4"/>
        <v>106.85</v>
      </c>
      <c r="AI6" s="35" t="str">
        <f>IF(AI7="","",IF(AI7="-","【-】","【"&amp;SUBSTITUTE(TEXT(AI7,"#,##0.00"),"-","△")&amp;"】"))</f>
        <v>【108.57】</v>
      </c>
      <c r="AJ6" s="36">
        <f>IF(AJ7="",NA(),AJ7)</f>
        <v>125.24</v>
      </c>
      <c r="AK6" s="36">
        <f t="shared" ref="AK6:AS6" si="5">IF(AK7="",NA(),AK7)</f>
        <v>121.56</v>
      </c>
      <c r="AL6" s="36">
        <f t="shared" si="5"/>
        <v>118.18</v>
      </c>
      <c r="AM6" s="36">
        <f t="shared" si="5"/>
        <v>139.61000000000001</v>
      </c>
      <c r="AN6" s="36">
        <f t="shared" si="5"/>
        <v>201.47</v>
      </c>
      <c r="AO6" s="36">
        <f t="shared" si="5"/>
        <v>146.78</v>
      </c>
      <c r="AP6" s="36">
        <f t="shared" si="5"/>
        <v>149.66</v>
      </c>
      <c r="AQ6" s="36">
        <f t="shared" si="5"/>
        <v>100.32</v>
      </c>
      <c r="AR6" s="36">
        <f t="shared" si="5"/>
        <v>116.49</v>
      </c>
      <c r="AS6" s="36">
        <f t="shared" si="5"/>
        <v>92.92</v>
      </c>
      <c r="AT6" s="35" t="str">
        <f>IF(AT7="","",IF(AT7="-","【-】","【"&amp;SUBSTITUTE(TEXT(AT7,"#,##0.00"),"-","△")&amp;"】"))</f>
        <v>【4.38】</v>
      </c>
      <c r="AU6" s="36">
        <f>IF(AU7="",NA(),AU7)</f>
        <v>115.72</v>
      </c>
      <c r="AV6" s="36">
        <f t="shared" ref="AV6:BD6" si="6">IF(AV7="",NA(),AV7)</f>
        <v>221.63</v>
      </c>
      <c r="AW6" s="36">
        <f t="shared" si="6"/>
        <v>46.23</v>
      </c>
      <c r="AX6" s="36">
        <f t="shared" si="6"/>
        <v>53.07</v>
      </c>
      <c r="AY6" s="36">
        <f t="shared" si="6"/>
        <v>51.87</v>
      </c>
      <c r="AZ6" s="36">
        <f t="shared" si="6"/>
        <v>151.6</v>
      </c>
      <c r="BA6" s="36">
        <f t="shared" si="6"/>
        <v>246.4</v>
      </c>
      <c r="BB6" s="36">
        <f t="shared" si="6"/>
        <v>49.23</v>
      </c>
      <c r="BC6" s="36">
        <f t="shared" si="6"/>
        <v>44.37</v>
      </c>
      <c r="BD6" s="36">
        <f t="shared" si="6"/>
        <v>50.66</v>
      </c>
      <c r="BE6" s="35" t="str">
        <f>IF(BE7="","",IF(BE7="-","【-】","【"&amp;SUBSTITUTE(TEXT(BE7,"#,##0.00"),"-","△")&amp;"】"))</f>
        <v>【59.95】</v>
      </c>
      <c r="BF6" s="36">
        <f>IF(BF7="",NA(),BF7)</f>
        <v>1406.92</v>
      </c>
      <c r="BG6" s="36">
        <f t="shared" ref="BG6:BO6" si="7">IF(BG7="",NA(),BG7)</f>
        <v>1469.5</v>
      </c>
      <c r="BH6" s="36">
        <f t="shared" si="7"/>
        <v>1354.68</v>
      </c>
      <c r="BI6" s="36">
        <f t="shared" si="7"/>
        <v>1401.55</v>
      </c>
      <c r="BJ6" s="36">
        <f t="shared" si="7"/>
        <v>1065.54</v>
      </c>
      <c r="BK6" s="36">
        <f t="shared" si="7"/>
        <v>1273.52</v>
      </c>
      <c r="BL6" s="36">
        <f t="shared" si="7"/>
        <v>1209.95</v>
      </c>
      <c r="BM6" s="36">
        <f t="shared" si="7"/>
        <v>1136.5</v>
      </c>
      <c r="BN6" s="36">
        <f t="shared" si="7"/>
        <v>1118.56</v>
      </c>
      <c r="BO6" s="36">
        <f t="shared" si="7"/>
        <v>1111.31</v>
      </c>
      <c r="BP6" s="35" t="str">
        <f>IF(BP7="","",IF(BP7="-","【-】","【"&amp;SUBSTITUTE(TEXT(BP7,"#,##0.00"),"-","△")&amp;"】"))</f>
        <v>【728.30】</v>
      </c>
      <c r="BQ6" s="36">
        <f>IF(BQ7="",NA(),BQ7)</f>
        <v>100.96</v>
      </c>
      <c r="BR6" s="36">
        <f t="shared" ref="BR6:BZ6" si="8">IF(BR7="",NA(),BR7)</f>
        <v>110.06</v>
      </c>
      <c r="BS6" s="36">
        <f t="shared" si="8"/>
        <v>111.12</v>
      </c>
      <c r="BT6" s="36">
        <f t="shared" si="8"/>
        <v>111.15</v>
      </c>
      <c r="BU6" s="36">
        <f t="shared" si="8"/>
        <v>103.98</v>
      </c>
      <c r="BV6" s="36">
        <f t="shared" si="8"/>
        <v>67.849999999999994</v>
      </c>
      <c r="BW6" s="36">
        <f t="shared" si="8"/>
        <v>69.48</v>
      </c>
      <c r="BX6" s="36">
        <f t="shared" si="8"/>
        <v>71.650000000000006</v>
      </c>
      <c r="BY6" s="36">
        <f t="shared" si="8"/>
        <v>72.33</v>
      </c>
      <c r="BZ6" s="36">
        <f t="shared" si="8"/>
        <v>75.540000000000006</v>
      </c>
      <c r="CA6" s="35" t="str">
        <f>IF(CA7="","",IF(CA7="-","【-】","【"&amp;SUBSTITUTE(TEXT(CA7,"#,##0.00"),"-","△")&amp;"】"))</f>
        <v>【100.04】</v>
      </c>
      <c r="CB6" s="36">
        <f>IF(CB7="",NA(),CB7)</f>
        <v>165.03</v>
      </c>
      <c r="CC6" s="36">
        <f t="shared" ref="CC6:CK6" si="9">IF(CC7="",NA(),CC7)</f>
        <v>151.4</v>
      </c>
      <c r="CD6" s="36">
        <f t="shared" si="9"/>
        <v>150</v>
      </c>
      <c r="CE6" s="36">
        <f t="shared" si="9"/>
        <v>150.18</v>
      </c>
      <c r="CF6" s="36">
        <f t="shared" si="9"/>
        <v>160.62</v>
      </c>
      <c r="CG6" s="36">
        <f t="shared" si="9"/>
        <v>224.94</v>
      </c>
      <c r="CH6" s="36">
        <f t="shared" si="9"/>
        <v>220.67</v>
      </c>
      <c r="CI6" s="36">
        <f t="shared" si="9"/>
        <v>217.82</v>
      </c>
      <c r="CJ6" s="36">
        <f t="shared" si="9"/>
        <v>215.28</v>
      </c>
      <c r="CK6" s="36">
        <f t="shared" si="9"/>
        <v>207.96</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55.41</v>
      </c>
      <c r="CS6" s="36">
        <f t="shared" si="10"/>
        <v>55.81</v>
      </c>
      <c r="CT6" s="36">
        <f t="shared" si="10"/>
        <v>54.44</v>
      </c>
      <c r="CU6" s="36">
        <f t="shared" si="10"/>
        <v>54.67</v>
      </c>
      <c r="CV6" s="36">
        <f t="shared" si="10"/>
        <v>53.51</v>
      </c>
      <c r="CW6" s="35" t="str">
        <f>IF(CW7="","",IF(CW7="-","【-】","【"&amp;SUBSTITUTE(TEXT(CW7,"#,##0.00"),"-","△")&amp;"】"))</f>
        <v>【60.09】</v>
      </c>
      <c r="CX6" s="36">
        <f>IF(CX7="",NA(),CX7)</f>
        <v>91.28</v>
      </c>
      <c r="CY6" s="36">
        <f t="shared" ref="CY6:DG6" si="11">IF(CY7="",NA(),CY7)</f>
        <v>91.47</v>
      </c>
      <c r="CZ6" s="36">
        <f t="shared" si="11"/>
        <v>92.79</v>
      </c>
      <c r="DA6" s="36">
        <f t="shared" si="11"/>
        <v>93.46</v>
      </c>
      <c r="DB6" s="36">
        <f t="shared" si="11"/>
        <v>94.13</v>
      </c>
      <c r="DC6" s="36">
        <f t="shared" si="11"/>
        <v>84.12</v>
      </c>
      <c r="DD6" s="36">
        <f t="shared" si="11"/>
        <v>84.41</v>
      </c>
      <c r="DE6" s="36">
        <f t="shared" si="11"/>
        <v>84.2</v>
      </c>
      <c r="DF6" s="36">
        <f t="shared" si="11"/>
        <v>83.8</v>
      </c>
      <c r="DG6" s="36">
        <f t="shared" si="11"/>
        <v>83.91</v>
      </c>
      <c r="DH6" s="35" t="str">
        <f>IF(DH7="","",IF(DH7="-","【-】","【"&amp;SUBSTITUTE(TEXT(DH7,"#,##0.00"),"-","△")&amp;"】"))</f>
        <v>【94.90】</v>
      </c>
      <c r="DI6" s="36">
        <f>IF(DI7="",NA(),DI7)</f>
        <v>8.01</v>
      </c>
      <c r="DJ6" s="36">
        <f t="shared" ref="DJ6:DR6" si="12">IF(DJ7="",NA(),DJ7)</f>
        <v>9.39</v>
      </c>
      <c r="DK6" s="36">
        <f t="shared" si="12"/>
        <v>16.93</v>
      </c>
      <c r="DL6" s="36">
        <f t="shared" si="12"/>
        <v>18.84</v>
      </c>
      <c r="DM6" s="36">
        <f t="shared" si="12"/>
        <v>20.149999999999999</v>
      </c>
      <c r="DN6" s="36">
        <f t="shared" si="12"/>
        <v>10.46</v>
      </c>
      <c r="DO6" s="36">
        <f t="shared" si="12"/>
        <v>11.39</v>
      </c>
      <c r="DP6" s="36">
        <f t="shared" si="12"/>
        <v>21.28</v>
      </c>
      <c r="DQ6" s="36">
        <f t="shared" si="12"/>
        <v>23.95</v>
      </c>
      <c r="DR6" s="36">
        <f t="shared" si="12"/>
        <v>21.09</v>
      </c>
      <c r="DS6" s="35" t="str">
        <f>IF(DS7="","",IF(DS7="-","【-】","【"&amp;SUBSTITUTE(TEXT(DS7,"#,##0.00"),"-","△")&amp;"】"))</f>
        <v>【37.36】</v>
      </c>
      <c r="DT6" s="35">
        <f>IF(DT7="",NA(),DT7)</f>
        <v>0</v>
      </c>
      <c r="DU6" s="35">
        <f t="shared" ref="DU6:EC6" si="13">IF(DU7="",NA(),DU7)</f>
        <v>0</v>
      </c>
      <c r="DV6" s="35">
        <f t="shared" si="13"/>
        <v>0</v>
      </c>
      <c r="DW6" s="35">
        <f t="shared" si="13"/>
        <v>0</v>
      </c>
      <c r="DX6" s="35">
        <f t="shared" si="13"/>
        <v>0</v>
      </c>
      <c r="DY6" s="36">
        <f t="shared" si="13"/>
        <v>0.66</v>
      </c>
      <c r="DZ6" s="36">
        <f t="shared" si="13"/>
        <v>0.78</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6">
        <f t="shared" si="14"/>
        <v>7.0000000000000007E-2</v>
      </c>
      <c r="EI6" s="36">
        <f t="shared" si="14"/>
        <v>7.0000000000000007E-2</v>
      </c>
      <c r="EJ6" s="36">
        <f t="shared" si="14"/>
        <v>0.1</v>
      </c>
      <c r="EK6" s="36">
        <f t="shared" si="14"/>
        <v>7.0000000000000007E-2</v>
      </c>
      <c r="EL6" s="36">
        <f t="shared" si="14"/>
        <v>0.04</v>
      </c>
      <c r="EM6" s="36">
        <f t="shared" si="14"/>
        <v>0.11</v>
      </c>
      <c r="EN6" s="36">
        <f t="shared" si="14"/>
        <v>0.15</v>
      </c>
      <c r="EO6" s="35" t="str">
        <f>IF(EO7="","",IF(EO7="-","【-】","【"&amp;SUBSTITUTE(TEXT(EO7,"#,##0.00"),"-","△")&amp;"】"))</f>
        <v>【0.27】</v>
      </c>
    </row>
    <row r="7" spans="1:148" s="37" customFormat="1" x14ac:dyDescent="0.15">
      <c r="A7" s="29"/>
      <c r="B7" s="38">
        <v>2016</v>
      </c>
      <c r="C7" s="38">
        <v>42064</v>
      </c>
      <c r="D7" s="38">
        <v>46</v>
      </c>
      <c r="E7" s="38">
        <v>17</v>
      </c>
      <c r="F7" s="38">
        <v>1</v>
      </c>
      <c r="G7" s="38">
        <v>0</v>
      </c>
      <c r="H7" s="38" t="s">
        <v>108</v>
      </c>
      <c r="I7" s="38" t="s">
        <v>109</v>
      </c>
      <c r="J7" s="38" t="s">
        <v>110</v>
      </c>
      <c r="K7" s="38" t="s">
        <v>111</v>
      </c>
      <c r="L7" s="38" t="s">
        <v>112</v>
      </c>
      <c r="M7" s="38"/>
      <c r="N7" s="39" t="s">
        <v>113</v>
      </c>
      <c r="O7" s="39">
        <v>48.9</v>
      </c>
      <c r="P7" s="39">
        <v>65.42</v>
      </c>
      <c r="Q7" s="39">
        <v>92.53</v>
      </c>
      <c r="R7" s="39">
        <v>3132</v>
      </c>
      <c r="S7" s="39">
        <v>35213</v>
      </c>
      <c r="T7" s="39">
        <v>286.48</v>
      </c>
      <c r="U7" s="39">
        <v>122.92</v>
      </c>
      <c r="V7" s="39">
        <v>22913</v>
      </c>
      <c r="W7" s="39">
        <v>8.94</v>
      </c>
      <c r="X7" s="39">
        <v>2562.98</v>
      </c>
      <c r="Y7" s="39">
        <v>98.35</v>
      </c>
      <c r="Z7" s="39">
        <v>102.74</v>
      </c>
      <c r="AA7" s="39">
        <v>107.11</v>
      </c>
      <c r="AB7" s="39">
        <v>107.3</v>
      </c>
      <c r="AC7" s="39">
        <v>99.86</v>
      </c>
      <c r="AD7" s="39">
        <v>102.83</v>
      </c>
      <c r="AE7" s="39">
        <v>102.73</v>
      </c>
      <c r="AF7" s="39">
        <v>108.56</v>
      </c>
      <c r="AG7" s="39">
        <v>109.12</v>
      </c>
      <c r="AH7" s="39">
        <v>106.85</v>
      </c>
      <c r="AI7" s="39">
        <v>108.57</v>
      </c>
      <c r="AJ7" s="39">
        <v>125.24</v>
      </c>
      <c r="AK7" s="39">
        <v>121.56</v>
      </c>
      <c r="AL7" s="39">
        <v>118.18</v>
      </c>
      <c r="AM7" s="39">
        <v>139.61000000000001</v>
      </c>
      <c r="AN7" s="39">
        <v>201.47</v>
      </c>
      <c r="AO7" s="39">
        <v>146.78</v>
      </c>
      <c r="AP7" s="39">
        <v>149.66</v>
      </c>
      <c r="AQ7" s="39">
        <v>100.32</v>
      </c>
      <c r="AR7" s="39">
        <v>116.49</v>
      </c>
      <c r="AS7" s="39">
        <v>92.92</v>
      </c>
      <c r="AT7" s="39">
        <v>4.38</v>
      </c>
      <c r="AU7" s="39">
        <v>115.72</v>
      </c>
      <c r="AV7" s="39">
        <v>221.63</v>
      </c>
      <c r="AW7" s="39">
        <v>46.23</v>
      </c>
      <c r="AX7" s="39">
        <v>53.07</v>
      </c>
      <c r="AY7" s="39">
        <v>51.87</v>
      </c>
      <c r="AZ7" s="39">
        <v>151.6</v>
      </c>
      <c r="BA7" s="39">
        <v>246.4</v>
      </c>
      <c r="BB7" s="39">
        <v>49.23</v>
      </c>
      <c r="BC7" s="39">
        <v>44.37</v>
      </c>
      <c r="BD7" s="39">
        <v>50.66</v>
      </c>
      <c r="BE7" s="39">
        <v>59.95</v>
      </c>
      <c r="BF7" s="39">
        <v>1406.92</v>
      </c>
      <c r="BG7" s="39">
        <v>1469.5</v>
      </c>
      <c r="BH7" s="39">
        <v>1354.68</v>
      </c>
      <c r="BI7" s="39">
        <v>1401.55</v>
      </c>
      <c r="BJ7" s="39">
        <v>1065.54</v>
      </c>
      <c r="BK7" s="39">
        <v>1273.52</v>
      </c>
      <c r="BL7" s="39">
        <v>1209.95</v>
      </c>
      <c r="BM7" s="39">
        <v>1136.5</v>
      </c>
      <c r="BN7" s="39">
        <v>1118.56</v>
      </c>
      <c r="BO7" s="39">
        <v>1111.31</v>
      </c>
      <c r="BP7" s="39">
        <v>728.3</v>
      </c>
      <c r="BQ7" s="39">
        <v>100.96</v>
      </c>
      <c r="BR7" s="39">
        <v>110.06</v>
      </c>
      <c r="BS7" s="39">
        <v>111.12</v>
      </c>
      <c r="BT7" s="39">
        <v>111.15</v>
      </c>
      <c r="BU7" s="39">
        <v>103.98</v>
      </c>
      <c r="BV7" s="39">
        <v>67.849999999999994</v>
      </c>
      <c r="BW7" s="39">
        <v>69.48</v>
      </c>
      <c r="BX7" s="39">
        <v>71.650000000000006</v>
      </c>
      <c r="BY7" s="39">
        <v>72.33</v>
      </c>
      <c r="BZ7" s="39">
        <v>75.540000000000006</v>
      </c>
      <c r="CA7" s="39">
        <v>100.04</v>
      </c>
      <c r="CB7" s="39">
        <v>165.03</v>
      </c>
      <c r="CC7" s="39">
        <v>151.4</v>
      </c>
      <c r="CD7" s="39">
        <v>150</v>
      </c>
      <c r="CE7" s="39">
        <v>150.18</v>
      </c>
      <c r="CF7" s="39">
        <v>160.62</v>
      </c>
      <c r="CG7" s="39">
        <v>224.94</v>
      </c>
      <c r="CH7" s="39">
        <v>220.67</v>
      </c>
      <c r="CI7" s="39">
        <v>217.82</v>
      </c>
      <c r="CJ7" s="39">
        <v>215.28</v>
      </c>
      <c r="CK7" s="39">
        <v>207.96</v>
      </c>
      <c r="CL7" s="39">
        <v>137.82</v>
      </c>
      <c r="CM7" s="39" t="s">
        <v>113</v>
      </c>
      <c r="CN7" s="39" t="s">
        <v>113</v>
      </c>
      <c r="CO7" s="39" t="s">
        <v>113</v>
      </c>
      <c r="CP7" s="39" t="s">
        <v>113</v>
      </c>
      <c r="CQ7" s="39" t="s">
        <v>113</v>
      </c>
      <c r="CR7" s="39">
        <v>55.41</v>
      </c>
      <c r="CS7" s="39">
        <v>55.81</v>
      </c>
      <c r="CT7" s="39">
        <v>54.44</v>
      </c>
      <c r="CU7" s="39">
        <v>54.67</v>
      </c>
      <c r="CV7" s="39">
        <v>53.51</v>
      </c>
      <c r="CW7" s="39">
        <v>60.09</v>
      </c>
      <c r="CX7" s="39">
        <v>91.28</v>
      </c>
      <c r="CY7" s="39">
        <v>91.47</v>
      </c>
      <c r="CZ7" s="39">
        <v>92.79</v>
      </c>
      <c r="DA7" s="39">
        <v>93.46</v>
      </c>
      <c r="DB7" s="39">
        <v>94.13</v>
      </c>
      <c r="DC7" s="39">
        <v>84.12</v>
      </c>
      <c r="DD7" s="39">
        <v>84.41</v>
      </c>
      <c r="DE7" s="39">
        <v>84.2</v>
      </c>
      <c r="DF7" s="39">
        <v>83.8</v>
      </c>
      <c r="DG7" s="39">
        <v>83.91</v>
      </c>
      <c r="DH7" s="39">
        <v>94.9</v>
      </c>
      <c r="DI7" s="39">
        <v>8.01</v>
      </c>
      <c r="DJ7" s="39">
        <v>9.39</v>
      </c>
      <c r="DK7" s="39">
        <v>16.93</v>
      </c>
      <c r="DL7" s="39">
        <v>18.84</v>
      </c>
      <c r="DM7" s="39">
        <v>20.149999999999999</v>
      </c>
      <c r="DN7" s="39">
        <v>10.46</v>
      </c>
      <c r="DO7" s="39">
        <v>11.39</v>
      </c>
      <c r="DP7" s="39">
        <v>21.28</v>
      </c>
      <c r="DQ7" s="39">
        <v>23.95</v>
      </c>
      <c r="DR7" s="39">
        <v>21.09</v>
      </c>
      <c r="DS7" s="39">
        <v>37.36</v>
      </c>
      <c r="DT7" s="39">
        <v>0</v>
      </c>
      <c r="DU7" s="39">
        <v>0</v>
      </c>
      <c r="DV7" s="39">
        <v>0</v>
      </c>
      <c r="DW7" s="39">
        <v>0</v>
      </c>
      <c r="DX7" s="39">
        <v>0</v>
      </c>
      <c r="DY7" s="39">
        <v>0.66</v>
      </c>
      <c r="DZ7" s="39">
        <v>0.78</v>
      </c>
      <c r="EA7" s="39">
        <v>0</v>
      </c>
      <c r="EB7" s="39">
        <v>0</v>
      </c>
      <c r="EC7" s="39">
        <v>0</v>
      </c>
      <c r="ED7" s="39">
        <v>4.96</v>
      </c>
      <c r="EE7" s="39">
        <v>0</v>
      </c>
      <c r="EF7" s="39">
        <v>0</v>
      </c>
      <c r="EG7" s="39">
        <v>0</v>
      </c>
      <c r="EH7" s="39">
        <v>7.0000000000000007E-2</v>
      </c>
      <c r="EI7" s="39">
        <v>7.0000000000000007E-2</v>
      </c>
      <c r="EJ7" s="39">
        <v>0.1</v>
      </c>
      <c r="EK7" s="39">
        <v>7.0000000000000007E-2</v>
      </c>
      <c r="EL7" s="39">
        <v>0.04</v>
      </c>
      <c r="EM7" s="39">
        <v>0.11</v>
      </c>
      <c r="EN7" s="39">
        <v>0.15</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和山  敦子</cp:lastModifiedBy>
  <cp:lastPrinted>2018-02-08T09:45:37Z</cp:lastPrinted>
  <dcterms:created xsi:type="dcterms:W3CDTF">2017-12-25T01:49:55Z</dcterms:created>
  <dcterms:modified xsi:type="dcterms:W3CDTF">2018-02-08T11:24:13Z</dcterms:modified>
  <cp:category/>
</cp:coreProperties>
</file>