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<sst xmlns="http://schemas.openxmlformats.org/spreadsheetml/2006/main" count="232" uniqueCount="120">
  <si>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</si>
  <si>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</si>
  <si>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</si>
  <si>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</si>
  <si>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</si>
  <si>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</si>
  <si>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</si>
  <si>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</si>
  <si>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</si>
  <si>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</si>
  <si>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</si>
  <si>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</si>
  <si>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</si>
  <si>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</si>
  <si>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</si>
  <si>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</si>
  <si>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</si>
  <si>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</si>
  <si>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</si>
  <si>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</si>
  <si>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</si>
  <si>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</si>
  <si>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</si>
  <si>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</si>
  <si>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</si>
  <si>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</si>
  <si>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</si>
  <si>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</si>
  <si>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</si>
  <si>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</si>
  <si>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</si>
  <si>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</si>
  <si>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</si>
  <si>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</si>
  <si>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</si>
  <si>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</si>
  <si>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</si>
  <si>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</si>
  <si>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</si>
  <si>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</si>
  <si>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</si>
  <si>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</si>
  <si>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</si>
  <si>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</si>
  <si>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</si>
  <si>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</si>
  <si>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</si>
  <si>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</si>
  <si>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</si>
  <si>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</si>
  <si>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</si>
  <si>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</si>
  <si>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</si>
  <si>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</si>
  <si>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</si>
  <si>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</si>
  <si>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</si>
  <si>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</si>
  <si>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</si>
  <si>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</si>
  <si>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</si>
  <si>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</si>
  <si>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</si>
  <si>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</si>
  <si>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</si>
  <si>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</si>
  <si>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</si>
  <si>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</si>
  <si>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</si>
  <si>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</si>
  <si>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</si>
  <si>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</si>
  <si>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</si>
  <si>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</si>
  <si>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</si>
  <si>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</si>
  <si>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</si>
  <si>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</si>
  <si>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</si>
  <si>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</si>
  <si>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</si>
  <si>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</si>
  <si>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</si>
  <si>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</si>
  <si>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</si>
  <si>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</si>
  <si>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</si>
  <si>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</si>
  <si>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</si>
  <si>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</si>
  <si>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</si>
  <si>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</si>
  <si>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</si>
  <si>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</si>
  <si>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</si>
  <si>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</si>
  <si>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</si>
  <si>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</si>
  <si>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</si>
  <si>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</si>
  <si>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</si>
  <si>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</si>
  <si>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</si>
  <si>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</si>
  <si>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</si>
  <si>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白石市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</si>
  <si>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</si>
  <si>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</si>
  <si>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</si>
  <si>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</si>
  <si>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</si>
  <si>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</si>
  <si>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</si>
  <si>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</si>
  <si>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</si>
  <si>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</si>
  <si>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</si>
  <si>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現在は累積欠損金はないものの、今後人口減少等により給水収益の大幅な伸びは見込めない状況である。また老朽化や無効水量の増加等による有収率の低下に結びついている。そのため、実施計画を見直し、人口・財源に見合った水需要の計画をするよう引き続きコストの削減に取り組んでいく。</t>
    <rPh sb="1" eb="3">
      <t>ゲンザイ</t>
    </rPh>
    <rPh sb="4" eb="6">
      <t>ルイセキ</t>
    </rPh>
    <rPh sb="6" eb="9">
      <t>ケッソンキン</t>
    </rPh>
    <rPh sb="16" eb="18">
      <t>コンゴ</t>
    </rPh>
    <rPh sb="18" eb="20">
      <t>ジンコウ</t>
    </rPh>
    <rPh sb="20" eb="22">
      <t>ゲンショウ</t>
    </rPh>
    <rPh sb="22" eb="23">
      <t>トウ</t>
    </rPh>
    <rPh sb="26" eb="28">
      <t>キュウスイ</t>
    </rPh>
    <rPh sb="28" eb="30">
      <t>シュウエキ</t>
    </rPh>
    <rPh sb="31" eb="33">
      <t>オオハバ</t>
    </rPh>
    <rPh sb="34" eb="35">
      <t>ノ</t>
    </rPh>
    <rPh sb="37" eb="39">
      <t>ミコ</t>
    </rPh>
    <rPh sb="42" eb="44">
      <t>ジョウキョウ</t>
    </rPh>
    <rPh sb="50" eb="53">
      <t>ロウキュウカ</t>
    </rPh>
    <rPh sb="54" eb="56">
      <t>ムコウ</t>
    </rPh>
    <rPh sb="56" eb="58">
      <t>スイリョウ</t>
    </rPh>
    <rPh sb="59" eb="61">
      <t>ゾウカ</t>
    </rPh>
    <rPh sb="61" eb="62">
      <t>トウ</t>
    </rPh>
    <rPh sb="65" eb="67">
      <t>ユウシュウ</t>
    </rPh>
    <rPh sb="67" eb="68">
      <t>リツ</t>
    </rPh>
    <rPh sb="69" eb="71">
      <t>テイカ</t>
    </rPh>
    <rPh sb="72" eb="73">
      <t>ムス</t>
    </rPh>
    <rPh sb="85" eb="87">
      <t>ジッシ</t>
    </rPh>
    <rPh sb="87" eb="89">
      <t>ケイカク</t>
    </rPh>
    <rPh sb="90" eb="92">
      <t>ミナオ</t>
    </rPh>
    <rPh sb="94" eb="96">
      <t>ジンコウ</t>
    </rPh>
    <rPh sb="97" eb="99">
      <t>ザイゲン</t>
    </rPh>
    <rPh sb="100" eb="102">
      <t>ミア</t>
    </rPh>
    <rPh sb="104" eb="105">
      <t>ミズ</t>
    </rPh>
    <rPh sb="105" eb="107">
      <t>ジュヨウ</t>
    </rPh>
    <rPh sb="108" eb="110">
      <t>ケイカク</t>
    </rPh>
    <rPh sb="115" eb="116">
      <t>ヒ</t>
    </rPh>
    <rPh sb="117" eb="118">
      <t>ツヅ</t>
    </rPh>
    <rPh sb="123" eb="125">
      <t>サクゲン</t>
    </rPh>
    <rPh sb="126" eb="127">
      <t>ト</t>
    </rPh>
    <rPh sb="128" eb="129">
      <t>ク</t>
    </rPh>
    <phoneticPr fontId="4"/>
  </si>
  <si>
    <t>①有形固定資産減価償却率
　類似団体平均を上回っており、老朽化が進んでいる状況といえる。
②管路経年化率
　類似団体及び全国の平均を大きく上回っている。この件については、現在旧市街地に布設されている配水本管を平成22年度から更新を始めている。しかし、更新に係る施工単価が高く年間投資費用も少なかったこともあり、更新が進まなかった原因と考える。
③管路更新率
　平成28年度は前年度よりも大幅に上昇している。これは、平成27年度からの繰越事業もあったためである。
今後もこの事態を解消すべく、事業計画の見直し、耐震耐久性、経済性を検討しながら更新率の向上を図る。</t>
    <rPh sb="1" eb="3">
      <t>ユウケイ</t>
    </rPh>
    <rPh sb="3" eb="7">
      <t>コテイシサン</t>
    </rPh>
    <rPh sb="7" eb="9">
      <t>ゲンカ</t>
    </rPh>
    <rPh sb="9" eb="11">
      <t>ショウキャク</t>
    </rPh>
    <rPh sb="11" eb="12">
      <t>リツ</t>
    </rPh>
    <rPh sb="14" eb="16">
      <t>ルイジ</t>
    </rPh>
    <rPh sb="16" eb="18">
      <t>ダンタイ</t>
    </rPh>
    <rPh sb="18" eb="20">
      <t>ヘイキン</t>
    </rPh>
    <rPh sb="21" eb="23">
      <t>ウワマワ</t>
    </rPh>
    <rPh sb="28" eb="31">
      <t>ロウキュウカ</t>
    </rPh>
    <rPh sb="32" eb="33">
      <t>スス</t>
    </rPh>
    <rPh sb="37" eb="39">
      <t>ジョウキョウ</t>
    </rPh>
    <rPh sb="46" eb="48">
      <t>カンロ</t>
    </rPh>
    <rPh sb="48" eb="50">
      <t>ケイネン</t>
    </rPh>
    <rPh sb="50" eb="51">
      <t>カ</t>
    </rPh>
    <rPh sb="51" eb="52">
      <t>リツ</t>
    </rPh>
    <rPh sb="54" eb="56">
      <t>ルイジ</t>
    </rPh>
    <rPh sb="56" eb="58">
      <t>ダンタイ</t>
    </rPh>
    <rPh sb="58" eb="59">
      <t>オヨ</t>
    </rPh>
    <rPh sb="60" eb="62">
      <t>ゼンコク</t>
    </rPh>
    <rPh sb="63" eb="65">
      <t>ヘイキン</t>
    </rPh>
    <rPh sb="66" eb="67">
      <t>オオ</t>
    </rPh>
    <rPh sb="69" eb="71">
      <t>ウワマワ</t>
    </rPh>
    <rPh sb="78" eb="79">
      <t>ケン</t>
    </rPh>
    <rPh sb="85" eb="87">
      <t>ゲンザイ</t>
    </rPh>
    <rPh sb="87" eb="91">
      <t>キュウシガイチ</t>
    </rPh>
    <rPh sb="92" eb="94">
      <t>フセツ</t>
    </rPh>
    <rPh sb="99" eb="101">
      <t>ハイスイ</t>
    </rPh>
    <rPh sb="101" eb="103">
      <t>ホンカン</t>
    </rPh>
    <rPh sb="104" eb="106">
      <t>ヘイセイ</t>
    </rPh>
    <rPh sb="108" eb="110">
      <t>ネンド</t>
    </rPh>
    <rPh sb="112" eb="114">
      <t>コウシン</t>
    </rPh>
    <rPh sb="115" eb="116">
      <t>ハジ</t>
    </rPh>
    <rPh sb="125" eb="127">
      <t>コウシン</t>
    </rPh>
    <rPh sb="128" eb="129">
      <t>カカ</t>
    </rPh>
    <rPh sb="130" eb="132">
      <t>セコウ</t>
    </rPh>
    <rPh sb="132" eb="134">
      <t>タンカ</t>
    </rPh>
    <rPh sb="135" eb="136">
      <t>タカ</t>
    </rPh>
    <rPh sb="137" eb="139">
      <t>ネンカン</t>
    </rPh>
    <rPh sb="139" eb="141">
      <t>トウシ</t>
    </rPh>
    <rPh sb="141" eb="143">
      <t>ヒヨウ</t>
    </rPh>
    <rPh sb="144" eb="145">
      <t>スク</t>
    </rPh>
    <rPh sb="155" eb="157">
      <t>コウシン</t>
    </rPh>
    <rPh sb="158" eb="159">
      <t>スス</t>
    </rPh>
    <rPh sb="164" eb="166">
      <t>ゲンイン</t>
    </rPh>
    <rPh sb="167" eb="168">
      <t>カンガ</t>
    </rPh>
    <rPh sb="173" eb="175">
      <t>カンロ</t>
    </rPh>
    <rPh sb="175" eb="177">
      <t>コウシン</t>
    </rPh>
    <rPh sb="177" eb="178">
      <t>リツ</t>
    </rPh>
    <rPh sb="180" eb="182">
      <t>ヘイセイ</t>
    </rPh>
    <rPh sb="184" eb="186">
      <t>ネンド</t>
    </rPh>
    <rPh sb="187" eb="190">
      <t>ゼンネンド</t>
    </rPh>
    <rPh sb="193" eb="195">
      <t>オオハバ</t>
    </rPh>
    <rPh sb="196" eb="198">
      <t>ジョウショウ</t>
    </rPh>
    <rPh sb="207" eb="209">
      <t>ヘイセイ</t>
    </rPh>
    <rPh sb="211" eb="213">
      <t>ネンド</t>
    </rPh>
    <rPh sb="216" eb="218">
      <t>クリコシ</t>
    </rPh>
    <rPh sb="218" eb="220">
      <t>ジギョウ</t>
    </rPh>
    <rPh sb="232" eb="234">
      <t>コンゴ</t>
    </rPh>
    <rPh sb="237" eb="239">
      <t>ジタイ</t>
    </rPh>
    <rPh sb="240" eb="242">
      <t>カイショウ</t>
    </rPh>
    <rPh sb="246" eb="248">
      <t>ジギョウ</t>
    </rPh>
    <rPh sb="248" eb="250">
      <t>ケイカク</t>
    </rPh>
    <rPh sb="251" eb="253">
      <t>ミナオ</t>
    </rPh>
    <rPh sb="255" eb="257">
      <t>タイシン</t>
    </rPh>
    <rPh sb="257" eb="260">
      <t>タイキュウセイ</t>
    </rPh>
    <rPh sb="261" eb="264">
      <t>ケイザイセイ</t>
    </rPh>
    <rPh sb="265" eb="267">
      <t>ケントウ</t>
    </rPh>
    <rPh sb="271" eb="273">
      <t>コウシン</t>
    </rPh>
    <rPh sb="273" eb="274">
      <t>リツ</t>
    </rPh>
    <rPh sb="275" eb="277">
      <t>コウジョウ</t>
    </rPh>
    <rPh sb="278" eb="279">
      <t>ハカ</t>
    </rPh>
    <phoneticPr fontId="4"/>
  </si>
  <si>
    <t>①経常収支比率及び③流動比率
　平成28年度は水道高料金に該当し、一般会計から補助金を受けたため、前年度を上回っている。
④企業債残高対給水収益比率
　現在類似団体及び全国平均よりも下回っている状況である。しかし、老朽化が進んでおり、今後更に更新工事等を進める予定のため企業債残高対給水収益比率が上昇していくことが予想される。
⑤料金回収率及び⑥給水原価
　平成28年度は簡易水道の施設整備に伴う多額の除却費が発生したことにより給水原価が上昇している。また、供給単価は昨年と変わらないものの給水原価が上昇したことで料金回収率が昨年度より4.75下がった。
⑦施設利用率
　平成28年度は施設整備工事、改修工事を行い前年度より上回る結果となった。今後も整備計画を基にダウンサイジングや施設の統廃合を効率よく実施し施設の有効化を図っていく。
⑧有収率
　現在当市では有収率が類似団体及び全国平均より下回っている。そのため、漏水調査を行い老朽管の更新をしているが、昨年度から2.04減少している。引き続き漏水調査や老朽管更新工事等を実施し有収率の向上を図る</t>
    <rPh sb="1" eb="3">
      <t>ケイジョウ</t>
    </rPh>
    <rPh sb="3" eb="5">
      <t>シュウシ</t>
    </rPh>
    <rPh sb="5" eb="7">
      <t>ヒリツ</t>
    </rPh>
    <rPh sb="7" eb="8">
      <t>オヨ</t>
    </rPh>
    <rPh sb="10" eb="12">
      <t>リュウドウ</t>
    </rPh>
    <rPh sb="12" eb="14">
      <t>ヒリツ</t>
    </rPh>
    <rPh sb="16" eb="18">
      <t>ヘイセイ</t>
    </rPh>
    <rPh sb="20" eb="22">
      <t>ネンド</t>
    </rPh>
    <rPh sb="23" eb="25">
      <t>スイドウ</t>
    </rPh>
    <rPh sb="25" eb="28">
      <t>コウリョウキン</t>
    </rPh>
    <rPh sb="29" eb="31">
      <t>ガイトウ</t>
    </rPh>
    <rPh sb="33" eb="35">
      <t>イッパン</t>
    </rPh>
    <rPh sb="35" eb="37">
      <t>カイケイ</t>
    </rPh>
    <rPh sb="39" eb="42">
      <t>ホジョキン</t>
    </rPh>
    <rPh sb="43" eb="44">
      <t>ウ</t>
    </rPh>
    <rPh sb="49" eb="52">
      <t>ゼンネンド</t>
    </rPh>
    <rPh sb="53" eb="55">
      <t>ウワマワ</t>
    </rPh>
    <rPh sb="62" eb="65">
      <t>キギョウサイ</t>
    </rPh>
    <rPh sb="65" eb="67">
      <t>ザンダカ</t>
    </rPh>
    <rPh sb="67" eb="68">
      <t>タイ</t>
    </rPh>
    <rPh sb="68" eb="70">
      <t>キュウスイ</t>
    </rPh>
    <rPh sb="70" eb="72">
      <t>シュウエキ</t>
    </rPh>
    <rPh sb="72" eb="74">
      <t>ヒリツ</t>
    </rPh>
    <rPh sb="76" eb="78">
      <t>ゲンザイ</t>
    </rPh>
    <rPh sb="78" eb="80">
      <t>ルイジ</t>
    </rPh>
    <rPh sb="80" eb="82">
      <t>ダンタイ</t>
    </rPh>
    <rPh sb="82" eb="83">
      <t>オヨ</t>
    </rPh>
    <rPh sb="84" eb="86">
      <t>ゼンコク</t>
    </rPh>
    <rPh sb="86" eb="88">
      <t>ヘイキン</t>
    </rPh>
    <rPh sb="91" eb="93">
      <t>シタマワ</t>
    </rPh>
    <rPh sb="97" eb="99">
      <t>ジョウキョウ</t>
    </rPh>
    <rPh sb="107" eb="110">
      <t>ロウキュウカ</t>
    </rPh>
    <rPh sb="111" eb="112">
      <t>スス</t>
    </rPh>
    <rPh sb="117" eb="119">
      <t>コンゴ</t>
    </rPh>
    <rPh sb="119" eb="120">
      <t>サラ</t>
    </rPh>
    <rPh sb="121" eb="123">
      <t>コウシン</t>
    </rPh>
    <rPh sb="123" eb="125">
      <t>コウジ</t>
    </rPh>
    <rPh sb="125" eb="126">
      <t>トウ</t>
    </rPh>
    <rPh sb="127" eb="128">
      <t>スス</t>
    </rPh>
    <rPh sb="130" eb="132">
      <t>ヨテイ</t>
    </rPh>
    <rPh sb="135" eb="138">
      <t>キギョウサイ</t>
    </rPh>
    <rPh sb="138" eb="140">
      <t>ザンダカ</t>
    </rPh>
    <rPh sb="140" eb="141">
      <t>タイ</t>
    </rPh>
    <rPh sb="141" eb="143">
      <t>キュウスイ</t>
    </rPh>
    <rPh sb="143" eb="145">
      <t>シュウエキ</t>
    </rPh>
    <rPh sb="145" eb="147">
      <t>ヒリツ</t>
    </rPh>
    <rPh sb="148" eb="150">
      <t>ジョウショウ</t>
    </rPh>
    <rPh sb="157" eb="159">
      <t>ヨソウ</t>
    </rPh>
    <rPh sb="165" eb="167">
      <t>リョウキン</t>
    </rPh>
    <rPh sb="167" eb="169">
      <t>カイシュウ</t>
    </rPh>
    <rPh sb="169" eb="170">
      <t>リツ</t>
    </rPh>
    <rPh sb="170" eb="171">
      <t>オヨ</t>
    </rPh>
    <rPh sb="173" eb="175">
      <t>キュウスイ</t>
    </rPh>
    <rPh sb="175" eb="177">
      <t>ゲンカ</t>
    </rPh>
    <rPh sb="179" eb="181">
      <t>ヘイセイ</t>
    </rPh>
    <rPh sb="183" eb="185">
      <t>ネンド</t>
    </rPh>
    <rPh sb="186" eb="188">
      <t>カンイ</t>
    </rPh>
    <rPh sb="188" eb="190">
      <t>スイドウ</t>
    </rPh>
    <rPh sb="191" eb="193">
      <t>シセツ</t>
    </rPh>
    <rPh sb="193" eb="195">
      <t>セイビ</t>
    </rPh>
    <rPh sb="196" eb="197">
      <t>トモナ</t>
    </rPh>
    <rPh sb="198" eb="200">
      <t>タガク</t>
    </rPh>
    <rPh sb="201" eb="203">
      <t>ジョキャク</t>
    </rPh>
    <rPh sb="203" eb="204">
      <t>ヒ</t>
    </rPh>
    <rPh sb="205" eb="207">
      <t>ハッセイ</t>
    </rPh>
    <rPh sb="214" eb="216">
      <t>キュウスイ</t>
    </rPh>
    <rPh sb="219" eb="221">
      <t>ジョウショウ</t>
    </rPh>
    <rPh sb="229" eb="231">
      <t>キョウキュウ</t>
    </rPh>
    <rPh sb="231" eb="233">
      <t>タンカ</t>
    </rPh>
    <rPh sb="234" eb="236">
      <t>サクネン</t>
    </rPh>
    <rPh sb="237" eb="238">
      <t>カ</t>
    </rPh>
    <rPh sb="245" eb="247">
      <t>キュウスイ</t>
    </rPh>
    <rPh sb="250" eb="252">
      <t>ジョウショウ</t>
    </rPh>
    <rPh sb="257" eb="259">
      <t>リョウキン</t>
    </rPh>
    <rPh sb="259" eb="261">
      <t>カイシュウ</t>
    </rPh>
    <rPh sb="261" eb="262">
      <t>リツ</t>
    </rPh>
    <rPh sb="263" eb="266">
      <t>サクネンド</t>
    </rPh>
    <rPh sb="272" eb="273">
      <t>サ</t>
    </rPh>
    <rPh sb="279" eb="281">
      <t>シセツ</t>
    </rPh>
    <rPh sb="281" eb="284">
      <t>リヨウリツ</t>
    </rPh>
    <rPh sb="286" eb="288">
      <t>ヘイセイ</t>
    </rPh>
    <rPh sb="290" eb="292">
      <t>ネンド</t>
    </rPh>
    <rPh sb="330" eb="331">
      <t>モト</t>
    </rPh>
    <rPh sb="409" eb="411">
      <t>ロウスイ</t>
    </rPh>
    <rPh sb="411" eb="413">
      <t>チョウサ</t>
    </rPh>
    <rPh sb="414" eb="415">
      <t>オコナ</t>
    </rPh>
    <rPh sb="416" eb="418">
      <t>ロウキュウ</t>
    </rPh>
    <rPh sb="418" eb="419">
      <t>カン</t>
    </rPh>
    <rPh sb="420" eb="422">
      <t>コウシン</t>
    </rPh>
    <rPh sb="429" eb="432">
      <t>サクネンド</t>
    </rPh>
    <rPh sb="438" eb="44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</si>
</sst>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0.55000000000000004</c:v>
                </c:pt>
                <c:pt idx="1">
                  <c:v>0.42</c:v>
                </c:pt>
                <c:pt idx="2">
                  <c:v>0.11</c:v>
                </c:pt>
                <c:pt idx="3">
                  <c:v>0.08</c:v>
                </c:pt>
                <c:pt idx="4">
                  <c:v>1.1499999999999999</c:v>
                </c:pt>
              </c:numCache>
            </c:numRef>
          </c:val>
        </c:ser>
        <c:dLbls>
          <c:showLegendKey val="0"/>
          <c:showVal val="0"/>
          <c:showCatName val="0"/>
          <c:showSerName val="0"/>
          <c:showPercent val="0"/>
          <c:showBubbleSize val="0"/>
        </c:dLbls>
        <c:gapWidth val="150"/>
        <c:axId val="113842432"/>
        <c:axId val="1138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13842432"/>
        <c:axId val="113865088"/>
      </c:lineChart>
      <c:dateAx>
        <c:axId val="113842432"/>
        <c:scaling>
          <c:orientation val="minMax"/>
        </c:scaling>
        <c:delete val="1"/>
        <c:axPos val="b"/>
        <c:numFmt formatCode="ge" sourceLinked="1"/>
        <c:majorTickMark val="none"/>
        <c:minorTickMark val="none"/>
        <c:tickLblPos val="none"/>
        <c:crossAx val="113865088"/>
        <c:crosses val="autoZero"/>
        <c:auto val="1"/>
        <c:lblOffset val="100"/>
        <c:baseTimeUnit val="years"/>
      </c:dateAx>
      <c:valAx>
        <c:axId val="1138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52.56</c:v>
                </c:pt>
                <c:pt idx="1">
                  <c:v>49.53</c:v>
                </c:pt>
                <c:pt idx="2">
                  <c:v>48.24</c:v>
                </c:pt>
                <c:pt idx="3">
                  <c:v>50.14</c:v>
                </c:pt>
                <c:pt idx="4">
                  <c:v>55.55</c:v>
                </c:pt>
              </c:numCache>
            </c:numRef>
          </c:val>
        </c:ser>
        <c:dLbls>
          <c:showLegendKey val="0"/>
          <c:showVal val="0"/>
          <c:showCatName val="0"/>
          <c:showSerName val="0"/>
          <c:showPercent val="0"/>
          <c:showBubbleSize val="0"/>
        </c:dLbls>
        <c:gapWidth val="150"/>
        <c:axId val="116279936"/>
        <c:axId val="1163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16279936"/>
        <c:axId val="116310784"/>
      </c:lineChart>
      <c:dateAx>
        <c:axId val="116279936"/>
        <c:scaling>
          <c:orientation val="minMax"/>
        </c:scaling>
        <c:delete val="1"/>
        <c:axPos val="b"/>
        <c:numFmt formatCode="ge" sourceLinked="1"/>
        <c:majorTickMark val="none"/>
        <c:minorTickMark val="none"/>
        <c:tickLblPos val="none"/>
        <c:crossAx val="116310784"/>
        <c:crosses val="autoZero"/>
        <c:auto val="1"/>
        <c:lblOffset val="100"/>
        <c:baseTimeUnit val="years"/>
      </c:dateAx>
      <c:valAx>
        <c:axId val="1163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71.400000000000006</c:v>
                </c:pt>
                <c:pt idx="1">
                  <c:v>74.790000000000006</c:v>
                </c:pt>
                <c:pt idx="2">
                  <c:v>75.400000000000006</c:v>
                </c:pt>
                <c:pt idx="3">
                  <c:v>72.83</c:v>
                </c:pt>
                <c:pt idx="4">
                  <c:v>70.790000000000006</c:v>
                </c:pt>
              </c:numCache>
            </c:numRef>
          </c:val>
        </c:ser>
        <c:dLbls>
          <c:showLegendKey val="0"/>
          <c:showVal val="0"/>
          <c:showCatName val="0"/>
          <c:showSerName val="0"/>
          <c:showPercent val="0"/>
          <c:showBubbleSize val="0"/>
        </c:dLbls>
        <c:gapWidth val="150"/>
        <c:axId val="116345088"/>
        <c:axId val="1163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16345088"/>
        <c:axId val="116355456"/>
      </c:lineChart>
      <c:dateAx>
        <c:axId val="116345088"/>
        <c:scaling>
          <c:orientation val="minMax"/>
        </c:scaling>
        <c:delete val="1"/>
        <c:axPos val="b"/>
        <c:numFmt formatCode="ge" sourceLinked="1"/>
        <c:majorTickMark val="none"/>
        <c:minorTickMark val="none"/>
        <c:tickLblPos val="none"/>
        <c:crossAx val="116355456"/>
        <c:crosses val="autoZero"/>
        <c:auto val="1"/>
        <c:lblOffset val="100"/>
        <c:baseTimeUnit val="years"/>
      </c:dateAx>
      <c:valAx>
        <c:axId val="1163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101.92</c:v>
                </c:pt>
                <c:pt idx="1">
                  <c:v>104.52</c:v>
                </c:pt>
                <c:pt idx="2">
                  <c:v>106.51</c:v>
                </c:pt>
                <c:pt idx="3">
                  <c:v>112.77</c:v>
                </c:pt>
                <c:pt idx="4">
                  <c:v>119.78</c:v>
                </c:pt>
              </c:numCache>
            </c:numRef>
          </c:val>
        </c:ser>
        <c:dLbls>
          <c:showLegendKey val="0"/>
          <c:showVal val="0"/>
          <c:showCatName val="0"/>
          <c:showSerName val="0"/>
          <c:showPercent val="0"/>
          <c:showBubbleSize val="0"/>
        </c:dLbls>
        <c:gapWidth val="150"/>
        <c:axId val="113891200"/>
        <c:axId val="1137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13891200"/>
        <c:axId val="113770496"/>
      </c:lineChart>
      <c:dateAx>
        <c:axId val="113891200"/>
        <c:scaling>
          <c:orientation val="minMax"/>
        </c:scaling>
        <c:delete val="1"/>
        <c:axPos val="b"/>
        <c:numFmt formatCode="ge" sourceLinked="1"/>
        <c:majorTickMark val="none"/>
        <c:minorTickMark val="none"/>
        <c:tickLblPos val="none"/>
        <c:crossAx val="113770496"/>
        <c:crosses val="autoZero"/>
        <c:auto val="1"/>
        <c:lblOffset val="100"/>
        <c:baseTimeUnit val="years"/>
      </c:dateAx>
      <c:valAx>
        <c:axId val="11377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8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47.99</c:v>
                </c:pt>
                <c:pt idx="1">
                  <c:v>49.24</c:v>
                </c:pt>
                <c:pt idx="2">
                  <c:v>60.5</c:v>
                </c:pt>
                <c:pt idx="3">
                  <c:v>60.69</c:v>
                </c:pt>
                <c:pt idx="4">
                  <c:v>60.68</c:v>
                </c:pt>
              </c:numCache>
            </c:numRef>
          </c:val>
        </c:ser>
        <c:dLbls>
          <c:showLegendKey val="0"/>
          <c:showVal val="0"/>
          <c:showCatName val="0"/>
          <c:showSerName val="0"/>
          <c:showPercent val="0"/>
          <c:showBubbleSize val="0"/>
        </c:dLbls>
        <c:gapWidth val="150"/>
        <c:axId val="113804800"/>
        <c:axId val="1138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13804800"/>
        <c:axId val="113806720"/>
      </c:lineChart>
      <c:dateAx>
        <c:axId val="113804800"/>
        <c:scaling>
          <c:orientation val="minMax"/>
        </c:scaling>
        <c:delete val="1"/>
        <c:axPos val="b"/>
        <c:numFmt formatCode="ge" sourceLinked="1"/>
        <c:majorTickMark val="none"/>
        <c:minorTickMark val="none"/>
        <c:tickLblPos val="none"/>
        <c:crossAx val="113806720"/>
        <c:crosses val="autoZero"/>
        <c:auto val="1"/>
        <c:lblOffset val="100"/>
        <c:baseTimeUnit val="years"/>
      </c:dateAx>
      <c:valAx>
        <c:axId val="1138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55.75</c:v>
                </c:pt>
                <c:pt idx="1">
                  <c:v>55.27</c:v>
                </c:pt>
                <c:pt idx="2">
                  <c:v>56.6</c:v>
                </c:pt>
                <c:pt idx="3">
                  <c:v>54.64</c:v>
                </c:pt>
                <c:pt idx="4">
                  <c:v>57.36</c:v>
                </c:pt>
              </c:numCache>
            </c:numRef>
          </c:val>
        </c:ser>
        <c:dLbls>
          <c:showLegendKey val="0"/>
          <c:showVal val="0"/>
          <c:showCatName val="0"/>
          <c:showSerName val="0"/>
          <c:showPercent val="0"/>
          <c:showBubbleSize val="0"/>
        </c:dLbls>
        <c:gapWidth val="150"/>
        <c:axId val="113968256"/>
        <c:axId val="1139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13968256"/>
        <c:axId val="113970176"/>
      </c:lineChart>
      <c:dateAx>
        <c:axId val="113968256"/>
        <c:scaling>
          <c:orientation val="minMax"/>
        </c:scaling>
        <c:delete val="1"/>
        <c:axPos val="b"/>
        <c:numFmt formatCode="ge" sourceLinked="1"/>
        <c:majorTickMark val="none"/>
        <c:minorTickMark val="none"/>
        <c:tickLblPos val="none"/>
        <c:crossAx val="113970176"/>
        <c:crosses val="autoZero"/>
        <c:auto val="1"/>
        <c:lblOffset val="100"/>
        <c:baseTimeUnit val="years"/>
      </c:dateAx>
      <c:valAx>
        <c:axId val="1139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014848"/>
        <c:axId val="1140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14014848"/>
        <c:axId val="114025216"/>
      </c:lineChart>
      <c:dateAx>
        <c:axId val="114014848"/>
        <c:scaling>
          <c:orientation val="minMax"/>
        </c:scaling>
        <c:delete val="1"/>
        <c:axPos val="b"/>
        <c:numFmt formatCode="ge" sourceLinked="1"/>
        <c:majorTickMark val="none"/>
        <c:minorTickMark val="none"/>
        <c:tickLblPos val="none"/>
        <c:crossAx val="114025216"/>
        <c:crosses val="autoZero"/>
        <c:auto val="1"/>
        <c:lblOffset val="100"/>
        <c:baseTimeUnit val="years"/>
      </c:dateAx>
      <c:valAx>
        <c:axId val="11402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468.52</c:v>
                </c:pt>
                <c:pt idx="1">
                  <c:v>531.73</c:v>
                </c:pt>
                <c:pt idx="2">
                  <c:v>349.72</c:v>
                </c:pt>
                <c:pt idx="3">
                  <c:v>439.19</c:v>
                </c:pt>
                <c:pt idx="4">
                  <c:v>541.70000000000005</c:v>
                </c:pt>
              </c:numCache>
            </c:numRef>
          </c:val>
        </c:ser>
        <c:dLbls>
          <c:showLegendKey val="0"/>
          <c:showVal val="0"/>
          <c:showCatName val="0"/>
          <c:showSerName val="0"/>
          <c:showPercent val="0"/>
          <c:showBubbleSize val="0"/>
        </c:dLbls>
        <c:gapWidth val="150"/>
        <c:axId val="116157056"/>
        <c:axId val="1161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16157056"/>
        <c:axId val="116163328"/>
      </c:lineChart>
      <c:dateAx>
        <c:axId val="116157056"/>
        <c:scaling>
          <c:orientation val="minMax"/>
        </c:scaling>
        <c:delete val="1"/>
        <c:axPos val="b"/>
        <c:numFmt formatCode="ge" sourceLinked="1"/>
        <c:majorTickMark val="none"/>
        <c:minorTickMark val="none"/>
        <c:tickLblPos val="none"/>
        <c:crossAx val="116163328"/>
        <c:crosses val="autoZero"/>
        <c:auto val="1"/>
        <c:lblOffset val="100"/>
        <c:baseTimeUnit val="years"/>
      </c:dateAx>
      <c:valAx>
        <c:axId val="116163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1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127.08</c:v>
                </c:pt>
                <c:pt idx="1">
                  <c:v>123.96</c:v>
                </c:pt>
                <c:pt idx="2">
                  <c:v>121.46</c:v>
                </c:pt>
                <c:pt idx="3">
                  <c:v>138.08000000000001</c:v>
                </c:pt>
                <c:pt idx="4">
                  <c:v>150.22</c:v>
                </c:pt>
              </c:numCache>
            </c:numRef>
          </c:val>
        </c:ser>
        <c:dLbls>
          <c:showLegendKey val="0"/>
          <c:showVal val="0"/>
          <c:showCatName val="0"/>
          <c:showSerName val="0"/>
          <c:showPercent val="0"/>
          <c:showBubbleSize val="0"/>
        </c:dLbls>
        <c:gapWidth val="150"/>
        <c:axId val="116177152"/>
        <c:axId val="1164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16177152"/>
        <c:axId val="116470144"/>
      </c:lineChart>
      <c:dateAx>
        <c:axId val="116177152"/>
        <c:scaling>
          <c:orientation val="minMax"/>
        </c:scaling>
        <c:delete val="1"/>
        <c:axPos val="b"/>
        <c:numFmt formatCode="ge" sourceLinked="1"/>
        <c:majorTickMark val="none"/>
        <c:minorTickMark val="none"/>
        <c:tickLblPos val="none"/>
        <c:crossAx val="116470144"/>
        <c:crosses val="autoZero"/>
        <c:auto val="1"/>
        <c:lblOffset val="100"/>
        <c:baseTimeUnit val="years"/>
      </c:dateAx>
      <c:valAx>
        <c:axId val="11647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1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97.3</c:v>
                </c:pt>
                <c:pt idx="1">
                  <c:v>99.84</c:v>
                </c:pt>
                <c:pt idx="2">
                  <c:v>96.58</c:v>
                </c:pt>
                <c:pt idx="3">
                  <c:v>106.73</c:v>
                </c:pt>
                <c:pt idx="4">
                  <c:v>101.98</c:v>
                </c:pt>
              </c:numCache>
            </c:numRef>
          </c:val>
        </c:ser>
        <c:dLbls>
          <c:showLegendKey val="0"/>
          <c:showVal val="0"/>
          <c:showCatName val="0"/>
          <c:showSerName val="0"/>
          <c:showPercent val="0"/>
          <c:showBubbleSize val="0"/>
        </c:dLbls>
        <c:gapWidth val="150"/>
        <c:axId val="116490240"/>
        <c:axId val="1164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16490240"/>
        <c:axId val="116492160"/>
      </c:lineChart>
      <c:dateAx>
        <c:axId val="116490240"/>
        <c:scaling>
          <c:orientation val="minMax"/>
        </c:scaling>
        <c:delete val="1"/>
        <c:axPos val="b"/>
        <c:numFmt formatCode="ge" sourceLinked="1"/>
        <c:majorTickMark val="none"/>
        <c:minorTickMark val="none"/>
        <c:tickLblPos val="none"/>
        <c:crossAx val="116492160"/>
        <c:crosses val="autoZero"/>
        <c:auto val="1"/>
        <c:lblOffset val="100"/>
        <c:baseTimeUnit val="years"/>
      </c:dateAx>
      <c:valAx>
        <c:axId val="1164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264.45999999999998</c:v>
                </c:pt>
                <c:pt idx="1">
                  <c:v>257.95999999999998</c:v>
                </c:pt>
                <c:pt idx="2">
                  <c:v>267.52999999999997</c:v>
                </c:pt>
                <c:pt idx="3">
                  <c:v>241.96</c:v>
                </c:pt>
                <c:pt idx="4">
                  <c:v>253.16</c:v>
                </c:pt>
              </c:numCache>
            </c:numRef>
          </c:val>
        </c:ser>
        <c:dLbls>
          <c:showLegendKey val="0"/>
          <c:showVal val="0"/>
          <c:showCatName val="0"/>
          <c:showSerName val="0"/>
          <c:showPercent val="0"/>
          <c:showBubbleSize val="0"/>
        </c:dLbls>
        <c:gapWidth val="150"/>
        <c:axId val="116269056"/>
        <c:axId val="1162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16269056"/>
        <c:axId val="116270592"/>
      </c:lineChart>
      <c:dateAx>
        <c:axId val="116269056"/>
        <c:scaling>
          <c:orientation val="minMax"/>
        </c:scaling>
        <c:delete val="1"/>
        <c:axPos val="b"/>
        <c:numFmt formatCode="ge" sourceLinked="1"/>
        <c:majorTickMark val="none"/>
        <c:minorTickMark val="none"/>
        <c:tickLblPos val="none"/>
        <c:crossAx val="116270592"/>
        <c:crosses val="autoZero"/>
        <c:auto val="1"/>
        <c:lblOffset val="100"/>
        <c:baseTimeUnit val="years"/>
      </c:dateAx>
      <c:valAx>
        <c:axId val="1162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白石市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35213</v>
      </c>
      <c r="AM8" s="61"/>
      <c r="AN8" s="61"/>
      <c r="AO8" s="61"/>
      <c r="AP8" s="61"/>
      <c r="AQ8" s="61"/>
      <c r="AR8" s="61"/>
      <c r="AS8" s="61"/>
      <c r="AT8" s="51">
        <f>データ!$S$6</f>
        <v>286.48</v>
      </c>
      <c r="AU8" s="52"/>
      <c r="AV8" s="52"/>
      <c r="AW8" s="52"/>
      <c r="AX8" s="52"/>
      <c r="AY8" s="52"/>
      <c r="AZ8" s="52"/>
      <c r="BA8" s="52"/>
      <c r="BB8" s="53">
        <f>データ!$T$6</f>
        <v>122.92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70.17</v>
      </c>
      <c r="J10" s="52"/>
      <c r="K10" s="52"/>
      <c r="L10" s="52"/>
      <c r="M10" s="52"/>
      <c r="N10" s="52"/>
      <c r="O10" s="64"/>
      <c r="P10" s="53">
        <f>データ!$P$6</f>
        <v>94.44</v>
      </c>
      <c r="Q10" s="53"/>
      <c r="R10" s="53"/>
      <c r="S10" s="53"/>
      <c r="T10" s="53"/>
      <c r="U10" s="53"/>
      <c r="V10" s="53"/>
      <c r="W10" s="61">
        <f>データ!$Q$6</f>
        <v>4104</v>
      </c>
      <c r="X10" s="61"/>
      <c r="Y10" s="61"/>
      <c r="Z10" s="61"/>
      <c r="AA10" s="61"/>
      <c r="AB10" s="61"/>
      <c r="AC10" s="61"/>
      <c r="AD10" s="2"/>
      <c r="AE10" s="2"/>
      <c r="AF10" s="2"/>
      <c r="AG10" s="2"/>
      <c r="AH10" s="5"/>
      <c r="AI10" s="5"/>
      <c r="AJ10" s="5"/>
      <c r="AK10" s="5"/>
      <c r="AL10" s="61">
        <f>データ!$U$6</f>
        <v>33078</v>
      </c>
      <c r="AM10" s="61"/>
      <c r="AN10" s="61"/>
      <c r="AO10" s="61"/>
      <c r="AP10" s="61"/>
      <c r="AQ10" s="61"/>
      <c r="AR10" s="61"/>
      <c r="AS10" s="61"/>
      <c r="AT10" s="51">
        <f>データ!$V$6</f>
        <v>50.16</v>
      </c>
      <c r="AU10" s="52"/>
      <c r="AV10" s="52"/>
      <c r="AW10" s="52"/>
      <c r="AX10" s="52"/>
      <c r="AY10" s="52"/>
      <c r="AZ10" s="52"/>
      <c r="BA10" s="52"/>
      <c r="BB10" s="53">
        <f>データ!$W$6</f>
        <v>659.45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42064</v>
      </c>
      <c r="D6" s="34">
        <f t="shared" si="3"/>
        <v>46</v>
      </c>
      <c r="E6" s="34">
        <f t="shared" si="3"/>
        <v>1</v>
      </c>
      <c r="F6" s="34">
        <f t="shared" si="3"/>
        <v>0</v>
      </c>
      <c r="G6" s="34">
        <f t="shared" si="3"/>
        <v>1</v>
      </c>
      <c r="H6" s="34" t="str">
        <f t="shared" si="3"/>
        <v>宮城県　白石市</v>
      </c>
      <c r="I6" s="34" t="str">
        <f t="shared" si="3"/>
        <v>法適用</v>
      </c>
      <c r="J6" s="34" t="str">
        <f t="shared" si="3"/>
        <v>水道事業</v>
      </c>
      <c r="K6" s="34" t="str">
        <f t="shared" si="3"/>
        <v>末端給水事業</v>
      </c>
      <c r="L6" s="34" t="str">
        <f t="shared" si="3"/>
        <v>A5</v>
      </c>
      <c r="M6" s="34">
        <f t="shared" si="3"/>
        <v>0</v>
      </c>
      <c r="N6" s="35" t="str">
        <f t="shared" si="3"/>
        <v>-</v>
      </c>
      <c r="O6" s="35">
        <f t="shared" si="3"/>
        <v>70.17</v>
      </c>
      <c r="P6" s="35">
        <f t="shared" si="3"/>
        <v>94.44</v>
      </c>
      <c r="Q6" s="35">
        <f t="shared" si="3"/>
        <v>4104</v>
      </c>
      <c r="R6" s="35">
        <f t="shared" si="3"/>
        <v>35213</v>
      </c>
      <c r="S6" s="35">
        <f t="shared" si="3"/>
        <v>286.48</v>
      </c>
      <c r="T6" s="35">
        <f t="shared" si="3"/>
        <v>122.92</v>
      </c>
      <c r="U6" s="35">
        <f t="shared" si="3"/>
        <v>33078</v>
      </c>
      <c r="V6" s="35">
        <f t="shared" si="3"/>
        <v>50.16</v>
      </c>
      <c r="W6" s="35">
        <f t="shared" si="3"/>
        <v>659.45</v>
      </c>
      <c r="X6" s="36">
        <f>IF(X7="",NA(),X7)</f>
        <v>101.92</v>
      </c>
      <c r="Y6" s="36">
        <f t="shared" ref="Y6:AG6" si="4">IF(Y7="",NA(),Y7)</f>
        <v>104.52</v>
      </c>
      <c r="Z6" s="36">
        <f t="shared" si="4"/>
        <v>106.51</v>
      </c>
      <c r="AA6" s="36">
        <f t="shared" si="4"/>
        <v>112.77</v>
      </c>
      <c r="AB6" s="36">
        <f t="shared" si="4"/>
        <v>119.78</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468.52</v>
      </c>
      <c r="AU6" s="36">
        <f t="shared" ref="AU6:BC6" si="6">IF(AU7="",NA(),AU7)</f>
        <v>531.73</v>
      </c>
      <c r="AV6" s="36">
        <f t="shared" si="6"/>
        <v>349.72</v>
      </c>
      <c r="AW6" s="36">
        <f t="shared" si="6"/>
        <v>439.19</v>
      </c>
      <c r="AX6" s="36">
        <f t="shared" si="6"/>
        <v>541.70000000000005</v>
      </c>
      <c r="AY6" s="36">
        <f t="shared" si="6"/>
        <v>852.01</v>
      </c>
      <c r="AZ6" s="36">
        <f t="shared" si="6"/>
        <v>909.68</v>
      </c>
      <c r="BA6" s="36">
        <f t="shared" si="6"/>
        <v>382.09</v>
      </c>
      <c r="BB6" s="36">
        <f t="shared" si="6"/>
        <v>371.31</v>
      </c>
      <c r="BC6" s="36">
        <f t="shared" si="6"/>
        <v>377.63</v>
      </c>
      <c r="BD6" s="35" t="str">
        <f>IF(BD7="","",IF(BD7="-","【-】","【"&amp;SUBSTITUTE(TEXT(BD7,"#,##0.00"),"-","△")&amp;"】"))</f>
        <v>【262.87】</v>
      </c>
      <c r="BE6" s="36">
        <f>IF(BE7="",NA(),BE7)</f>
        <v>127.08</v>
      </c>
      <c r="BF6" s="36">
        <f t="shared" ref="BF6:BN6" si="7">IF(BF7="",NA(),BF7)</f>
        <v>123.96</v>
      </c>
      <c r="BG6" s="36">
        <f t="shared" si="7"/>
        <v>121.46</v>
      </c>
      <c r="BH6" s="36">
        <f t="shared" si="7"/>
        <v>138.08000000000001</v>
      </c>
      <c r="BI6" s="36">
        <f t="shared" si="7"/>
        <v>150.22</v>
      </c>
      <c r="BJ6" s="36">
        <f t="shared" si="7"/>
        <v>391.4</v>
      </c>
      <c r="BK6" s="36">
        <f t="shared" si="7"/>
        <v>382.65</v>
      </c>
      <c r="BL6" s="36">
        <f t="shared" si="7"/>
        <v>385.06</v>
      </c>
      <c r="BM6" s="36">
        <f t="shared" si="7"/>
        <v>373.09</v>
      </c>
      <c r="BN6" s="36">
        <f t="shared" si="7"/>
        <v>364.71</v>
      </c>
      <c r="BO6" s="35" t="str">
        <f>IF(BO7="","",IF(BO7="-","【-】","【"&amp;SUBSTITUTE(TEXT(BO7,"#,##0.00"),"-","△")&amp;"】"))</f>
        <v>【270.87】</v>
      </c>
      <c r="BP6" s="36">
        <f>IF(BP7="",NA(),BP7)</f>
        <v>97.3</v>
      </c>
      <c r="BQ6" s="36">
        <f t="shared" ref="BQ6:BY6" si="8">IF(BQ7="",NA(),BQ7)</f>
        <v>99.84</v>
      </c>
      <c r="BR6" s="36">
        <f t="shared" si="8"/>
        <v>96.58</v>
      </c>
      <c r="BS6" s="36">
        <f t="shared" si="8"/>
        <v>106.73</v>
      </c>
      <c r="BT6" s="36">
        <f t="shared" si="8"/>
        <v>101.98</v>
      </c>
      <c r="BU6" s="36">
        <f t="shared" si="8"/>
        <v>95.91</v>
      </c>
      <c r="BV6" s="36">
        <f t="shared" si="8"/>
        <v>96.1</v>
      </c>
      <c r="BW6" s="36">
        <f t="shared" si="8"/>
        <v>99.07</v>
      </c>
      <c r="BX6" s="36">
        <f t="shared" si="8"/>
        <v>99.99</v>
      </c>
      <c r="BY6" s="36">
        <f t="shared" si="8"/>
        <v>100.65</v>
      </c>
      <c r="BZ6" s="35" t="str">
        <f>IF(BZ7="","",IF(BZ7="-","【-】","【"&amp;SUBSTITUTE(TEXT(BZ7,"#,##0.00"),"-","△")&amp;"】"))</f>
        <v>【105.59】</v>
      </c>
      <c r="CA6" s="36">
        <f>IF(CA7="",NA(),CA7)</f>
        <v>264.45999999999998</v>
      </c>
      <c r="CB6" s="36">
        <f t="shared" ref="CB6:CJ6" si="9">IF(CB7="",NA(),CB7)</f>
        <v>257.95999999999998</v>
      </c>
      <c r="CC6" s="36">
        <f t="shared" si="9"/>
        <v>267.52999999999997</v>
      </c>
      <c r="CD6" s="36">
        <f t="shared" si="9"/>
        <v>241.96</v>
      </c>
      <c r="CE6" s="36">
        <f t="shared" si="9"/>
        <v>253.16</v>
      </c>
      <c r="CF6" s="36">
        <f t="shared" si="9"/>
        <v>179.29</v>
      </c>
      <c r="CG6" s="36">
        <f t="shared" si="9"/>
        <v>178.39</v>
      </c>
      <c r="CH6" s="36">
        <f t="shared" si="9"/>
        <v>173.03</v>
      </c>
      <c r="CI6" s="36">
        <f t="shared" si="9"/>
        <v>171.15</v>
      </c>
      <c r="CJ6" s="36">
        <f t="shared" si="9"/>
        <v>170.19</v>
      </c>
      <c r="CK6" s="35" t="str">
        <f>IF(CK7="","",IF(CK7="-","【-】","【"&amp;SUBSTITUTE(TEXT(CK7,"#,##0.00"),"-","△")&amp;"】"))</f>
        <v>【163.27】</v>
      </c>
      <c r="CL6" s="36">
        <f>IF(CL7="",NA(),CL7)</f>
        <v>52.56</v>
      </c>
      <c r="CM6" s="36">
        <f t="shared" ref="CM6:CU6" si="10">IF(CM7="",NA(),CM7)</f>
        <v>49.53</v>
      </c>
      <c r="CN6" s="36">
        <f t="shared" si="10"/>
        <v>48.24</v>
      </c>
      <c r="CO6" s="36">
        <f t="shared" si="10"/>
        <v>50.14</v>
      </c>
      <c r="CP6" s="36">
        <f t="shared" si="10"/>
        <v>55.55</v>
      </c>
      <c r="CQ6" s="36">
        <f t="shared" si="10"/>
        <v>59.09</v>
      </c>
      <c r="CR6" s="36">
        <f t="shared" si="10"/>
        <v>59.23</v>
      </c>
      <c r="CS6" s="36">
        <f t="shared" si="10"/>
        <v>58.58</v>
      </c>
      <c r="CT6" s="36">
        <f t="shared" si="10"/>
        <v>58.53</v>
      </c>
      <c r="CU6" s="36">
        <f t="shared" si="10"/>
        <v>59.01</v>
      </c>
      <c r="CV6" s="35" t="str">
        <f>IF(CV7="","",IF(CV7="-","【-】","【"&amp;SUBSTITUTE(TEXT(CV7,"#,##0.00"),"-","△")&amp;"】"))</f>
        <v>【59.94】</v>
      </c>
      <c r="CW6" s="36">
        <f>IF(CW7="",NA(),CW7)</f>
        <v>71.400000000000006</v>
      </c>
      <c r="CX6" s="36">
        <f t="shared" ref="CX6:DF6" si="11">IF(CX7="",NA(),CX7)</f>
        <v>74.790000000000006</v>
      </c>
      <c r="CY6" s="36">
        <f t="shared" si="11"/>
        <v>75.400000000000006</v>
      </c>
      <c r="CZ6" s="36">
        <f t="shared" si="11"/>
        <v>72.83</v>
      </c>
      <c r="DA6" s="36">
        <f t="shared" si="11"/>
        <v>70.790000000000006</v>
      </c>
      <c r="DB6" s="36">
        <f t="shared" si="11"/>
        <v>85.4</v>
      </c>
      <c r="DC6" s="36">
        <f t="shared" si="11"/>
        <v>85.53</v>
      </c>
      <c r="DD6" s="36">
        <f t="shared" si="11"/>
        <v>85.23</v>
      </c>
      <c r="DE6" s="36">
        <f t="shared" si="11"/>
        <v>85.26</v>
      </c>
      <c r="DF6" s="36">
        <f t="shared" si="11"/>
        <v>85.37</v>
      </c>
      <c r="DG6" s="35" t="str">
        <f>IF(DG7="","",IF(DG7="-","【-】","【"&amp;SUBSTITUTE(TEXT(DG7,"#,##0.00"),"-","△")&amp;"】"))</f>
        <v>【90.22】</v>
      </c>
      <c r="DH6" s="36">
        <f>IF(DH7="",NA(),DH7)</f>
        <v>47.99</v>
      </c>
      <c r="DI6" s="36">
        <f t="shared" ref="DI6:DQ6" si="12">IF(DI7="",NA(),DI7)</f>
        <v>49.24</v>
      </c>
      <c r="DJ6" s="36">
        <f t="shared" si="12"/>
        <v>60.5</v>
      </c>
      <c r="DK6" s="36">
        <f t="shared" si="12"/>
        <v>60.69</v>
      </c>
      <c r="DL6" s="36">
        <f t="shared" si="12"/>
        <v>60.68</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55.75</v>
      </c>
      <c r="DT6" s="36">
        <f t="shared" ref="DT6:EB6" si="13">IF(DT7="",NA(),DT7)</f>
        <v>55.27</v>
      </c>
      <c r="DU6" s="36">
        <f t="shared" si="13"/>
        <v>56.6</v>
      </c>
      <c r="DV6" s="36">
        <f t="shared" si="13"/>
        <v>54.64</v>
      </c>
      <c r="DW6" s="36">
        <f t="shared" si="13"/>
        <v>57.36</v>
      </c>
      <c r="DX6" s="36">
        <f t="shared" si="13"/>
        <v>7.8</v>
      </c>
      <c r="DY6" s="36">
        <f t="shared" si="13"/>
        <v>8.39</v>
      </c>
      <c r="DZ6" s="36">
        <f t="shared" si="13"/>
        <v>10.09</v>
      </c>
      <c r="EA6" s="36">
        <f t="shared" si="13"/>
        <v>10.54</v>
      </c>
      <c r="EB6" s="36">
        <f t="shared" si="13"/>
        <v>12.03</v>
      </c>
      <c r="EC6" s="35" t="str">
        <f>IF(EC7="","",IF(EC7="-","【-】","【"&amp;SUBSTITUTE(TEXT(EC7,"#,##0.00"),"-","△")&amp;"】"))</f>
        <v>【15.00】</v>
      </c>
      <c r="ED6" s="36">
        <f>IF(ED7="",NA(),ED7)</f>
        <v>0.55000000000000004</v>
      </c>
      <c r="EE6" s="36">
        <f t="shared" ref="EE6:EM6" si="14">IF(EE7="",NA(),EE7)</f>
        <v>0.42</v>
      </c>
      <c r="EF6" s="36">
        <f t="shared" si="14"/>
        <v>0.11</v>
      </c>
      <c r="EG6" s="36">
        <f t="shared" si="14"/>
        <v>0.08</v>
      </c>
      <c r="EH6" s="36">
        <f t="shared" si="14"/>
        <v>1.1499999999999999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42064</v>
      </c>
      <c r="D7" s="38">
        <v>46</v>
      </c>
      <c r="E7" s="38">
        <v>1</v>
      </c>
      <c r="F7" s="38">
        <v>0</v>
      </c>
      <c r="G7" s="38">
        <v>1</v>
      </c>
      <c r="H7" s="38" t="s">
        <v>105</v>
      </c>
      <c r="I7" s="38" t="s">
        <v>106</v>
      </c>
      <c r="J7" s="38" t="s">
        <v>107</v>
      </c>
      <c r="K7" s="38" t="s">
        <v>108</v>
      </c>
      <c r="L7" s="38" t="s">
        <v>109</v>
      </c>
      <c r="M7" s="38"/>
      <c r="N7" s="39" t="s">
        <v>110</v>
      </c>
      <c r="O7" s="39">
        <v>70.17</v>
      </c>
      <c r="P7" s="39">
        <v>94.44</v>
      </c>
      <c r="Q7" s="39">
        <v>4104</v>
      </c>
      <c r="R7" s="39">
        <v>35213</v>
      </c>
      <c r="S7" s="39">
        <v>286.48</v>
      </c>
      <c r="T7" s="39">
        <v>122.92</v>
      </c>
      <c r="U7" s="39">
        <v>33078</v>
      </c>
      <c r="V7" s="39">
        <v>50.16</v>
      </c>
      <c r="W7" s="39">
        <v>659.45</v>
      </c>
      <c r="X7" s="39">
        <v>101.92</v>
      </c>
      <c r="Y7" s="39">
        <v>104.52</v>
      </c>
      <c r="Z7" s="39">
        <v>106.51</v>
      </c>
      <c r="AA7" s="39">
        <v>112.77</v>
      </c>
      <c r="AB7" s="39">
        <v>119.78</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468.52</v>
      </c>
      <c r="AU7" s="39">
        <v>531.73</v>
      </c>
      <c r="AV7" s="39">
        <v>349.72</v>
      </c>
      <c r="AW7" s="39">
        <v>439.19</v>
      </c>
      <c r="AX7" s="39">
        <v>541.70000000000005</v>
      </c>
      <c r="AY7" s="39">
        <v>852.01</v>
      </c>
      <c r="AZ7" s="39">
        <v>909.68</v>
      </c>
      <c r="BA7" s="39">
        <v>382.09</v>
      </c>
      <c r="BB7" s="39">
        <v>371.31</v>
      </c>
      <c r="BC7" s="39">
        <v>377.63</v>
      </c>
      <c r="BD7" s="39">
        <v>262.87</v>
      </c>
      <c r="BE7" s="39">
        <v>127.08</v>
      </c>
      <c r="BF7" s="39">
        <v>123.96</v>
      </c>
      <c r="BG7" s="39">
        <v>121.46</v>
      </c>
      <c r="BH7" s="39">
        <v>138.08000000000001</v>
      </c>
      <c r="BI7" s="39">
        <v>150.22</v>
      </c>
      <c r="BJ7" s="39">
        <v>391.4</v>
      </c>
      <c r="BK7" s="39">
        <v>382.65</v>
      </c>
      <c r="BL7" s="39">
        <v>385.06</v>
      </c>
      <c r="BM7" s="39">
        <v>373.09</v>
      </c>
      <c r="BN7" s="39">
        <v>364.71</v>
      </c>
      <c r="BO7" s="39">
        <v>270.87</v>
      </c>
      <c r="BP7" s="39">
        <v>97.3</v>
      </c>
      <c r="BQ7" s="39">
        <v>99.84</v>
      </c>
      <c r="BR7" s="39">
        <v>96.58</v>
      </c>
      <c r="BS7" s="39">
        <v>106.73</v>
      </c>
      <c r="BT7" s="39">
        <v>101.98</v>
      </c>
      <c r="BU7" s="39">
        <v>95.91</v>
      </c>
      <c r="BV7" s="39">
        <v>96.1</v>
      </c>
      <c r="BW7" s="39">
        <v>99.07</v>
      </c>
      <c r="BX7" s="39">
        <v>99.99</v>
      </c>
      <c r="BY7" s="39">
        <v>100.65</v>
      </c>
      <c r="BZ7" s="39">
        <v>105.59</v>
      </c>
      <c r="CA7" s="39">
        <v>264.45999999999998</v>
      </c>
      <c r="CB7" s="39">
        <v>257.95999999999998</v>
      </c>
      <c r="CC7" s="39">
        <v>267.52999999999997</v>
      </c>
      <c r="CD7" s="39">
        <v>241.96</v>
      </c>
      <c r="CE7" s="39">
        <v>253.16</v>
      </c>
      <c r="CF7" s="39">
        <v>179.29</v>
      </c>
      <c r="CG7" s="39">
        <v>178.39</v>
      </c>
      <c r="CH7" s="39">
        <v>173.03</v>
      </c>
      <c r="CI7" s="39">
        <v>171.15</v>
      </c>
      <c r="CJ7" s="39">
        <v>170.19</v>
      </c>
      <c r="CK7" s="39">
        <v>163.27000000000001</v>
      </c>
      <c r="CL7" s="39">
        <v>52.56</v>
      </c>
      <c r="CM7" s="39">
        <v>49.53</v>
      </c>
      <c r="CN7" s="39">
        <v>48.24</v>
      </c>
      <c r="CO7" s="39">
        <v>50.14</v>
      </c>
      <c r="CP7" s="39">
        <v>55.55</v>
      </c>
      <c r="CQ7" s="39">
        <v>59.09</v>
      </c>
      <c r="CR7" s="39">
        <v>59.23</v>
      </c>
      <c r="CS7" s="39">
        <v>58.58</v>
      </c>
      <c r="CT7" s="39">
        <v>58.53</v>
      </c>
      <c r="CU7" s="39">
        <v>59.01</v>
      </c>
      <c r="CV7" s="39">
        <v>59.94</v>
      </c>
      <c r="CW7" s="39">
        <v>71.400000000000006</v>
      </c>
      <c r="CX7" s="39">
        <v>74.790000000000006</v>
      </c>
      <c r="CY7" s="39">
        <v>75.400000000000006</v>
      </c>
      <c r="CZ7" s="39">
        <v>72.83</v>
      </c>
      <c r="DA7" s="39">
        <v>70.790000000000006</v>
      </c>
      <c r="DB7" s="39">
        <v>85.4</v>
      </c>
      <c r="DC7" s="39">
        <v>85.53</v>
      </c>
      <c r="DD7" s="39">
        <v>85.23</v>
      </c>
      <c r="DE7" s="39">
        <v>85.26</v>
      </c>
      <c r="DF7" s="39">
        <v>85.37</v>
      </c>
      <c r="DG7" s="39">
        <v>90.22</v>
      </c>
      <c r="DH7" s="39">
        <v>47.99</v>
      </c>
      <c r="DI7" s="39">
        <v>49.24</v>
      </c>
      <c r="DJ7" s="39">
        <v>60.5</v>
      </c>
      <c r="DK7" s="39">
        <v>60.69</v>
      </c>
      <c r="DL7" s="39">
        <v>60.68</v>
      </c>
      <c r="DM7" s="39">
        <v>36.36</v>
      </c>
      <c r="DN7" s="39">
        <v>37.340000000000003</v>
      </c>
      <c r="DO7" s="39">
        <v>44.31</v>
      </c>
      <c r="DP7" s="39">
        <v>45.75</v>
      </c>
      <c r="DQ7" s="39">
        <v>46.9</v>
      </c>
      <c r="DR7" s="39">
        <v>47.91</v>
      </c>
      <c r="DS7" s="39">
        <v>55.75</v>
      </c>
      <c r="DT7" s="39">
        <v>55.27</v>
      </c>
      <c r="DU7" s="39">
        <v>56.6</v>
      </c>
      <c r="DV7" s="39">
        <v>54.64</v>
      </c>
      <c r="DW7" s="39">
        <v>57.36</v>
      </c>
      <c r="DX7" s="39">
        <v>7.8</v>
      </c>
      <c r="DY7" s="39">
        <v>8.39</v>
      </c>
      <c r="DZ7" s="39">
        <v>10.09</v>
      </c>
      <c r="EA7" s="39">
        <v>10.54</v>
      </c>
      <c r="EB7" s="39">
        <v>12.03</v>
      </c>
      <c r="EC7" s="39">
        <v>15</v>
      </c>
      <c r="ED7" s="39">
        <v>0.55000000000000004</v>
      </c>
      <c r="EE7" s="39">
        <v>0.42</v>
      </c>
      <c r="EF7" s="39">
        <v>0.11</v>
      </c>
      <c r="EG7" s="39">
        <v>0.08</v>
      </c>
      <c r="EH7" s="39">
        <v>1.1499999999999999</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世菜</cp:lastModifiedBy>
  <cp:lastPrinted>2018-01-30T05:45:12Z</cp:lastPrinted>
  <dcterms:created xsi:type="dcterms:W3CDTF">2017-12-25T01:21:36Z</dcterms:created>
  <dcterms:modified xsi:type="dcterms:W3CDTF">2018-02-12T23:36:08Z</dcterms:modified>
  <cp:category/>
</cp:coreProperties>
</file>