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I10" i="4"/>
  <c r="B10"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<sst xmlns="http://schemas.openxmlformats.org/spreadsheetml/2006/main" count="240" uniqueCount="126">
  <si>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</si>
  <si>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</si>
  <si>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</si>
  <si>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</si>
  <si>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</si>
  <si>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</si>
  <si>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</si>
  <si>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</si>
  <si>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</si>
  <si>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</si>
  <si>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</si>
  <si>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</si>
  <si>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</si>
  <si>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</si>
  <si>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</si>
  <si>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</si>
  <si>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</si>
  <si>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</si>
  <si>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</si>
  <si>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</si>
  <si>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</si>
  <si>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</si>
  <si>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</si>
  <si>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</si>
  <si>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</si>
  <si>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</si>
  <si>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</si>
  <si>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</si>
  <si>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</si>
  <si>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</si>
  <si>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</si>
  <si>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</si>
  <si>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</si>
  <si>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</si>
  <si>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</si>
  <si>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</si>
  <si>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</si>
  <si>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</si>
  <si>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</si>
  <si>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</si>
  <si>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</si>
  <si>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</si>
  <si>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</si>
  <si>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</si>
  <si>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</si>
  <si>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</si>
  <si>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</si>
  <si>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</si>
  <si>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</si>
  <si>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</si>
  <si>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</si>
  <si>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</si>
  <si>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</si>
  <si>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</si>
  <si>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</si>
  <si>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</si>
  <si>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</si>
  <si>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</si>
  <si>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</si>
  <si>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</si>
  <si>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</si>
  <si>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</si>
  <si>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</si>
  <si>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</si>
  <si>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</si>
  <si>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</si>
  <si>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</si>
  <si>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</si>
  <si>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</si>
  <si>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</si>
  <si>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</si>
  <si>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</si>
  <si>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</si>
  <si>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</si>
  <si>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</si>
  <si>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</si>
  <si>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</si>
  <si>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</si>
  <si>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</si>
  <si>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</si>
  <si>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</si>
  <si>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</si>
  <si>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</si>
  <si>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</si>
  <si>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</si>
  <si>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</si>
  <si>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</si>
  <si>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</si>
  <si>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</si>
  <si>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</si>
  <si>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</si>
  <si>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</si>
  <si>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</si>
  <si>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</si>
  <si>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</si>
  <si>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</si>
  <si>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</si>
  <si>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</si>
  <si>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</si>
  <si>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</si>
  <si>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</si>
  <si>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</si>
  <si>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</si>
  <si>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</si>
  <si>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</si>
  <si>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</si>
  <si>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</si>
  <si>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</si>
  <si>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</si>
  <si>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</si>
  <si>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気仙沼市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</si>
  <si>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</si>
  <si>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</si>
  <si>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</si>
  <si>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</si>
  <si>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</si>
  <si>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</si>
  <si>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</si>
  <si>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</si>
  <si>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</si>
  <si>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</si>
  <si>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</si>
  <si>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東日本大震災で被災した処理施設については，平成２５年度に復旧工事が完了している。
　現在のところ，施設，管渠とも老朽化による早急な更新は計画していないが，施設機能を発揮できるようにストックマネジメントの導入等を検討する必要がある。</t>
    <rPh sb="1" eb="2">
      <t>ヒガシ</t>
    </rPh>
    <rPh sb="2" eb="4">
      <t>ニホン</t>
    </rPh>
    <rPh sb="4" eb="7">
      <t>ダイシンサイ</t>
    </rPh>
    <rPh sb="8" eb="10">
      <t>ヒサイ</t>
    </rPh>
    <rPh sb="12" eb="14">
      <t>ショリ</t>
    </rPh>
    <rPh sb="14" eb="16">
      <t>シセツ</t>
    </rPh>
    <rPh sb="22" eb="24">
      <t>ヘイセイ</t>
    </rPh>
    <rPh sb="26" eb="27">
      <t>ネン</t>
    </rPh>
    <rPh sb="27" eb="28">
      <t>ド</t>
    </rPh>
    <rPh sb="29" eb="31">
      <t>フッキュウ</t>
    </rPh>
    <rPh sb="31" eb="33">
      <t>コウジ</t>
    </rPh>
    <rPh sb="34" eb="36">
      <t>カンリョウ</t>
    </rPh>
    <rPh sb="43" eb="45">
      <t>ゲンザイ</t>
    </rPh>
    <rPh sb="50" eb="52">
      <t>シセツ</t>
    </rPh>
    <rPh sb="53" eb="55">
      <t>カンキョ</t>
    </rPh>
    <rPh sb="57" eb="60">
      <t>ロウキュウカ</t>
    </rPh>
    <rPh sb="63" eb="65">
      <t>ソウキュウ</t>
    </rPh>
    <rPh sb="66" eb="68">
      <t>コウシン</t>
    </rPh>
    <rPh sb="69" eb="71">
      <t>ケイカク</t>
    </rPh>
    <rPh sb="78" eb="80">
      <t>シセツ</t>
    </rPh>
    <rPh sb="102" eb="104">
      <t>ドウニュウ</t>
    </rPh>
    <rPh sb="104" eb="105">
      <t>トウ</t>
    </rPh>
    <rPh sb="106" eb="108">
      <t>ケントウ</t>
    </rPh>
    <rPh sb="110" eb="112">
      <t>ヒツヨウ</t>
    </rPh>
    <phoneticPr fontId="4"/>
  </si>
  <si>
    <t>　東日本大震災からの住宅再建等が進み，使用料収入も改善傾向にある。しかし，人口の減少により，今後大幅な利用世帯の増加は見込めないため，下水道使用料の見直し等を行い，経営改善に努めていく必要がある。</t>
    <rPh sb="1" eb="2">
      <t>ヒガシ</t>
    </rPh>
    <rPh sb="2" eb="4">
      <t>ニホン</t>
    </rPh>
    <rPh sb="4" eb="7">
      <t>ダイシンサイ</t>
    </rPh>
    <rPh sb="10" eb="12">
      <t>ジュウタク</t>
    </rPh>
    <rPh sb="12" eb="14">
      <t>サイケン</t>
    </rPh>
    <rPh sb="14" eb="15">
      <t>トウ</t>
    </rPh>
    <rPh sb="16" eb="17">
      <t>スス</t>
    </rPh>
    <rPh sb="19" eb="22">
      <t>シヨウリョウ</t>
    </rPh>
    <rPh sb="22" eb="24">
      <t>シュウニュウ</t>
    </rPh>
    <rPh sb="25" eb="27">
      <t>カイゼン</t>
    </rPh>
    <rPh sb="27" eb="29">
      <t>ケイコウ</t>
    </rPh>
    <rPh sb="37" eb="39">
      <t>ジンコウ</t>
    </rPh>
    <rPh sb="40" eb="42">
      <t>ゲンショウ</t>
    </rPh>
    <rPh sb="46" eb="48">
      <t>コンゴ</t>
    </rPh>
    <rPh sb="48" eb="50">
      <t>オオハバ</t>
    </rPh>
    <rPh sb="51" eb="53">
      <t>リヨウ</t>
    </rPh>
    <rPh sb="53" eb="55">
      <t>セタイ</t>
    </rPh>
    <rPh sb="56" eb="58">
      <t>ゾウカ</t>
    </rPh>
    <rPh sb="59" eb="61">
      <t>ミコ</t>
    </rPh>
    <rPh sb="67" eb="70">
      <t>ゲスイドウ</t>
    </rPh>
    <rPh sb="70" eb="73">
      <t>シヨウリョウ</t>
    </rPh>
    <rPh sb="74" eb="76">
      <t>ミナオ</t>
    </rPh>
    <rPh sb="77" eb="78">
      <t>トウ</t>
    </rPh>
    <rPh sb="79" eb="80">
      <t>オコナ</t>
    </rPh>
    <rPh sb="82" eb="84">
      <t>ケイエイ</t>
    </rPh>
    <rPh sb="84" eb="86">
      <t>カイゼン</t>
    </rPh>
    <rPh sb="87" eb="88">
      <t>ツト</t>
    </rPh>
    <rPh sb="92" eb="94">
      <t>ヒツヨウ</t>
    </rPh>
    <phoneticPr fontId="4"/>
  </si>
  <si>
    <t>　①収益的収支率は，平成26年度以降，ほぼ100％近い比率の安定した水準で移行してきたが，平成28年度は施設修繕関連経費の増加により80％程度に落ち込んだ。
　⑤経費回収率については，東日本大震災により被災した住宅の再建や災害公営住宅の供給等が進んだことから使用料収入が増加傾向にある。
　⑥汚水処理原価は，加入世帯の増加や汚水処理施設環境が安定したことから改善してきており，施設利用率も増加傾向にある。
　⑧水洗化率については，住宅等の再建により，一時的に接続率が上がったものの，人口の減少が進んでいる現状から，将来的に大幅な利用世帯の増加は見込めない。</t>
    <rPh sb="2" eb="5">
      <t>シュウエキテキ</t>
    </rPh>
    <rPh sb="5" eb="7">
      <t>シュウシ</t>
    </rPh>
    <rPh sb="7" eb="8">
      <t>リツ</t>
    </rPh>
    <rPh sb="10" eb="12">
      <t>ヘイセイ</t>
    </rPh>
    <rPh sb="14" eb="15">
      <t>ネン</t>
    </rPh>
    <rPh sb="15" eb="16">
      <t>ド</t>
    </rPh>
    <rPh sb="16" eb="18">
      <t>イコウ</t>
    </rPh>
    <rPh sb="25" eb="26">
      <t>チカ</t>
    </rPh>
    <rPh sb="27" eb="29">
      <t>ヒリツ</t>
    </rPh>
    <rPh sb="30" eb="32">
      <t>アンテイ</t>
    </rPh>
    <rPh sb="34" eb="36">
      <t>スイジュン</t>
    </rPh>
    <rPh sb="37" eb="39">
      <t>イコウ</t>
    </rPh>
    <rPh sb="45" eb="47">
      <t>ヘイセイ</t>
    </rPh>
    <rPh sb="49" eb="51">
      <t>ネンド</t>
    </rPh>
    <rPh sb="52" eb="54">
      <t>シセツ</t>
    </rPh>
    <rPh sb="54" eb="56">
      <t>シュウゼン</t>
    </rPh>
    <rPh sb="56" eb="58">
      <t>カンレン</t>
    </rPh>
    <rPh sb="58" eb="60">
      <t>ケイヒ</t>
    </rPh>
    <rPh sb="61" eb="63">
      <t>ゾウカ</t>
    </rPh>
    <rPh sb="69" eb="71">
      <t>テイド</t>
    </rPh>
    <rPh sb="72" eb="73">
      <t>オ</t>
    </rPh>
    <rPh sb="74" eb="75">
      <t>コ</t>
    </rPh>
    <rPh sb="81" eb="83">
      <t>ケイヒ</t>
    </rPh>
    <rPh sb="83" eb="85">
      <t>カイシュウ</t>
    </rPh>
    <rPh sb="85" eb="86">
      <t>リツ</t>
    </rPh>
    <rPh sb="92" eb="93">
      <t>ヒガシ</t>
    </rPh>
    <rPh sb="93" eb="95">
      <t>ニホン</t>
    </rPh>
    <rPh sb="95" eb="98">
      <t>ダイシンサイ</t>
    </rPh>
    <rPh sb="101" eb="103">
      <t>ヒサイ</t>
    </rPh>
    <rPh sb="105" eb="107">
      <t>ジュウタク</t>
    </rPh>
    <rPh sb="108" eb="110">
      <t>サイケン</t>
    </rPh>
    <rPh sb="111" eb="113">
      <t>サイガイ</t>
    </rPh>
    <rPh sb="113" eb="115">
      <t>コウエイ</t>
    </rPh>
    <rPh sb="115" eb="117">
      <t>ジュウタク</t>
    </rPh>
    <rPh sb="118" eb="120">
      <t>キョウキュウ</t>
    </rPh>
    <rPh sb="120" eb="121">
      <t>トウ</t>
    </rPh>
    <rPh sb="122" eb="123">
      <t>スス</t>
    </rPh>
    <rPh sb="129" eb="132">
      <t>シヨウリョウ</t>
    </rPh>
    <rPh sb="132" eb="134">
      <t>シュウニュウ</t>
    </rPh>
    <rPh sb="135" eb="137">
      <t>ゾウカ</t>
    </rPh>
    <rPh sb="137" eb="139">
      <t>ケイコウ</t>
    </rPh>
    <rPh sb="205" eb="208">
      <t>スイセンカ</t>
    </rPh>
    <rPh sb="208" eb="209">
      <t>リツ</t>
    </rPh>
    <rPh sb="215" eb="217">
      <t>ジュウタク</t>
    </rPh>
    <rPh sb="217" eb="218">
      <t>トウ</t>
    </rPh>
    <rPh sb="219" eb="221">
      <t>サイケン</t>
    </rPh>
    <rPh sb="225" eb="228">
      <t>イチジテキ</t>
    </rPh>
    <rPh sb="229" eb="231">
      <t>セツゾク</t>
    </rPh>
    <rPh sb="231" eb="232">
      <t>リツ</t>
    </rPh>
    <rPh sb="233" eb="234">
      <t>ア</t>
    </rPh>
    <rPh sb="241" eb="243">
      <t>ジンコウ</t>
    </rPh>
    <rPh sb="244" eb="246">
      <t>ゲンショウ</t>
    </rPh>
    <rPh sb="247" eb="248">
      <t>スス</t>
    </rPh>
    <rPh sb="252" eb="254">
      <t>ゲンジョウ</t>
    </rPh>
    <rPh sb="257" eb="260">
      <t>ショウライテキ</t>
    </rPh>
    <rPh sb="261" eb="263">
      <t>オオハバ</t>
    </rPh>
    <rPh sb="264" eb="266">
      <t>リヨウ</t>
    </rPh>
    <rPh sb="266" eb="268">
      <t>セタイ</t>
    </rPh>
    <rPh sb="269" eb="271">
      <t>ゾウカ</t>
    </rPh>
    <rPh sb="272" eb="274">
      <t>ミコ</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</si>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</sst>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382208"/>
        <c:axId val="1023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0.01</c:v>
                </c:pt>
                <c:pt idx="4">
                  <c:v>2.0499999999999998</c:v>
                </c:pt>
              </c:numCache>
            </c:numRef>
          </c:val>
          <c:smooth val="0"/>
        </c:ser>
        <c:dLbls>
          <c:showLegendKey val="0"/>
          <c:showVal val="0"/>
          <c:showCatName val="0"/>
          <c:showSerName val="0"/>
          <c:showPercent val="0"/>
          <c:showBubbleSize val="0"/>
        </c:dLbls>
        <c:marker val="1"/>
        <c:smooth val="0"/>
        <c:axId val="102382208"/>
        <c:axId val="102396672"/>
      </c:lineChart>
      <c:dateAx>
        <c:axId val="102382208"/>
        <c:scaling>
          <c:orientation val="minMax"/>
        </c:scaling>
        <c:delete val="1"/>
        <c:axPos val="b"/>
        <c:numFmt formatCode="ge" sourceLinked="1"/>
        <c:majorTickMark val="none"/>
        <c:minorTickMark val="none"/>
        <c:tickLblPos val="none"/>
        <c:crossAx val="102396672"/>
        <c:crosses val="autoZero"/>
        <c:auto val="1"/>
        <c:lblOffset val="100"/>
        <c:baseTimeUnit val="years"/>
      </c:dateAx>
      <c:valAx>
        <c:axId val="1023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8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6.58</c:v>
                </c:pt>
                <c:pt idx="1">
                  <c:v>18.93</c:v>
                </c:pt>
                <c:pt idx="2">
                  <c:v>30.86</c:v>
                </c:pt>
                <c:pt idx="3">
                  <c:v>41.98</c:v>
                </c:pt>
                <c:pt idx="4">
                  <c:v>44.03</c:v>
                </c:pt>
              </c:numCache>
            </c:numRef>
          </c:val>
        </c:ser>
        <c:dLbls>
          <c:showLegendKey val="0"/>
          <c:showVal val="0"/>
          <c:showCatName val="0"/>
          <c:showSerName val="0"/>
          <c:showPercent val="0"/>
          <c:showBubbleSize val="0"/>
        </c:dLbls>
        <c:gapWidth val="150"/>
        <c:axId val="105073664"/>
        <c:axId val="10510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52.31</c:v>
                </c:pt>
                <c:pt idx="4">
                  <c:v>60.65</c:v>
                </c:pt>
              </c:numCache>
            </c:numRef>
          </c:val>
          <c:smooth val="0"/>
        </c:ser>
        <c:dLbls>
          <c:showLegendKey val="0"/>
          <c:showVal val="0"/>
          <c:showCatName val="0"/>
          <c:showSerName val="0"/>
          <c:showPercent val="0"/>
          <c:showBubbleSize val="0"/>
        </c:dLbls>
        <c:marker val="1"/>
        <c:smooth val="0"/>
        <c:axId val="105073664"/>
        <c:axId val="105100416"/>
      </c:lineChart>
      <c:dateAx>
        <c:axId val="105073664"/>
        <c:scaling>
          <c:orientation val="minMax"/>
        </c:scaling>
        <c:delete val="1"/>
        <c:axPos val="b"/>
        <c:numFmt formatCode="ge" sourceLinked="1"/>
        <c:majorTickMark val="none"/>
        <c:minorTickMark val="none"/>
        <c:tickLblPos val="none"/>
        <c:crossAx val="105100416"/>
        <c:crosses val="autoZero"/>
        <c:auto val="1"/>
        <c:lblOffset val="100"/>
        <c:baseTimeUnit val="years"/>
      </c:dateAx>
      <c:valAx>
        <c:axId val="1051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7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39.08</c:v>
                </c:pt>
                <c:pt idx="1">
                  <c:v>42.8</c:v>
                </c:pt>
                <c:pt idx="2">
                  <c:v>45.98</c:v>
                </c:pt>
                <c:pt idx="3">
                  <c:v>42.57</c:v>
                </c:pt>
                <c:pt idx="4">
                  <c:v>86.08</c:v>
                </c:pt>
              </c:numCache>
            </c:numRef>
          </c:val>
        </c:ser>
        <c:dLbls>
          <c:showLegendKey val="0"/>
          <c:showVal val="0"/>
          <c:showCatName val="0"/>
          <c:showSerName val="0"/>
          <c:showPercent val="0"/>
          <c:showBubbleSize val="0"/>
        </c:dLbls>
        <c:gapWidth val="150"/>
        <c:axId val="105134720"/>
        <c:axId val="1051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84.32</c:v>
                </c:pt>
                <c:pt idx="4">
                  <c:v>84.58</c:v>
                </c:pt>
              </c:numCache>
            </c:numRef>
          </c:val>
          <c:smooth val="0"/>
        </c:ser>
        <c:dLbls>
          <c:showLegendKey val="0"/>
          <c:showVal val="0"/>
          <c:showCatName val="0"/>
          <c:showSerName val="0"/>
          <c:showPercent val="0"/>
          <c:showBubbleSize val="0"/>
        </c:dLbls>
        <c:marker val="1"/>
        <c:smooth val="0"/>
        <c:axId val="105134720"/>
        <c:axId val="105140992"/>
      </c:lineChart>
      <c:dateAx>
        <c:axId val="105134720"/>
        <c:scaling>
          <c:orientation val="minMax"/>
        </c:scaling>
        <c:delete val="1"/>
        <c:axPos val="b"/>
        <c:numFmt formatCode="ge" sourceLinked="1"/>
        <c:majorTickMark val="none"/>
        <c:minorTickMark val="none"/>
        <c:tickLblPos val="none"/>
        <c:crossAx val="105140992"/>
        <c:crosses val="autoZero"/>
        <c:auto val="1"/>
        <c:lblOffset val="100"/>
        <c:baseTimeUnit val="years"/>
      </c:dateAx>
      <c:valAx>
        <c:axId val="1051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74.66</c:v>
                </c:pt>
                <c:pt idx="1">
                  <c:v>99.91</c:v>
                </c:pt>
                <c:pt idx="2">
                  <c:v>99.2</c:v>
                </c:pt>
                <c:pt idx="3">
                  <c:v>99.79</c:v>
                </c:pt>
                <c:pt idx="4">
                  <c:v>79.77</c:v>
                </c:pt>
              </c:numCache>
            </c:numRef>
          </c:val>
        </c:ser>
        <c:dLbls>
          <c:showLegendKey val="0"/>
          <c:showVal val="0"/>
          <c:showCatName val="0"/>
          <c:showSerName val="0"/>
          <c:showPercent val="0"/>
          <c:showBubbleSize val="0"/>
        </c:dLbls>
        <c:gapWidth val="150"/>
        <c:axId val="102422784"/>
        <c:axId val="1024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22784"/>
        <c:axId val="102433152"/>
      </c:lineChart>
      <c:dateAx>
        <c:axId val="102422784"/>
        <c:scaling>
          <c:orientation val="minMax"/>
        </c:scaling>
        <c:delete val="1"/>
        <c:axPos val="b"/>
        <c:numFmt formatCode="ge" sourceLinked="1"/>
        <c:majorTickMark val="none"/>
        <c:minorTickMark val="none"/>
        <c:tickLblPos val="none"/>
        <c:crossAx val="102433152"/>
        <c:crosses val="autoZero"/>
        <c:auto val="1"/>
        <c:lblOffset val="100"/>
        <c:baseTimeUnit val="years"/>
      </c:dateAx>
      <c:valAx>
        <c:axId val="1024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63360"/>
        <c:axId val="10247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63360"/>
        <c:axId val="102477824"/>
      </c:lineChart>
      <c:dateAx>
        <c:axId val="102463360"/>
        <c:scaling>
          <c:orientation val="minMax"/>
        </c:scaling>
        <c:delete val="1"/>
        <c:axPos val="b"/>
        <c:numFmt formatCode="ge" sourceLinked="1"/>
        <c:majorTickMark val="none"/>
        <c:minorTickMark val="none"/>
        <c:tickLblPos val="none"/>
        <c:crossAx val="102477824"/>
        <c:crosses val="autoZero"/>
        <c:auto val="1"/>
        <c:lblOffset val="100"/>
        <c:baseTimeUnit val="years"/>
      </c:dateAx>
      <c:valAx>
        <c:axId val="10247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57312"/>
        <c:axId val="10375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57312"/>
        <c:axId val="103759232"/>
      </c:lineChart>
      <c:dateAx>
        <c:axId val="103757312"/>
        <c:scaling>
          <c:orientation val="minMax"/>
        </c:scaling>
        <c:delete val="1"/>
        <c:axPos val="b"/>
        <c:numFmt formatCode="ge" sourceLinked="1"/>
        <c:majorTickMark val="none"/>
        <c:minorTickMark val="none"/>
        <c:tickLblPos val="none"/>
        <c:crossAx val="103759232"/>
        <c:crosses val="autoZero"/>
        <c:auto val="1"/>
        <c:lblOffset val="100"/>
        <c:baseTimeUnit val="years"/>
      </c:dateAx>
      <c:valAx>
        <c:axId val="10375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91616"/>
        <c:axId val="10379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91616"/>
        <c:axId val="103797888"/>
      </c:lineChart>
      <c:dateAx>
        <c:axId val="103791616"/>
        <c:scaling>
          <c:orientation val="minMax"/>
        </c:scaling>
        <c:delete val="1"/>
        <c:axPos val="b"/>
        <c:numFmt formatCode="ge" sourceLinked="1"/>
        <c:majorTickMark val="none"/>
        <c:minorTickMark val="none"/>
        <c:tickLblPos val="none"/>
        <c:crossAx val="103797888"/>
        <c:crosses val="autoZero"/>
        <c:auto val="1"/>
        <c:lblOffset val="100"/>
        <c:baseTimeUnit val="years"/>
      </c:dateAx>
      <c:valAx>
        <c:axId val="1037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828480"/>
        <c:axId val="1038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28480"/>
        <c:axId val="103838848"/>
      </c:lineChart>
      <c:dateAx>
        <c:axId val="103828480"/>
        <c:scaling>
          <c:orientation val="minMax"/>
        </c:scaling>
        <c:delete val="1"/>
        <c:axPos val="b"/>
        <c:numFmt formatCode="ge" sourceLinked="1"/>
        <c:majorTickMark val="none"/>
        <c:minorTickMark val="none"/>
        <c:tickLblPos val="none"/>
        <c:crossAx val="103838848"/>
        <c:crosses val="autoZero"/>
        <c:auto val="1"/>
        <c:lblOffset val="100"/>
        <c:baseTimeUnit val="years"/>
      </c:dateAx>
      <c:valAx>
        <c:axId val="1038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3248.41</c:v>
                </c:pt>
                <c:pt idx="1">
                  <c:v>140.72999999999999</c:v>
                </c:pt>
                <c:pt idx="2">
                  <c:v>147.43</c:v>
                </c:pt>
                <c:pt idx="3">
                  <c:v>127.99</c:v>
                </c:pt>
                <c:pt idx="4">
                  <c:v>50.49</c:v>
                </c:pt>
              </c:numCache>
            </c:numRef>
          </c:val>
        </c:ser>
        <c:dLbls>
          <c:showLegendKey val="0"/>
          <c:showVal val="0"/>
          <c:showCatName val="0"/>
          <c:showSerName val="0"/>
          <c:showPercent val="0"/>
          <c:showBubbleSize val="0"/>
        </c:dLbls>
        <c:gapWidth val="150"/>
        <c:axId val="103856768"/>
        <c:axId val="1049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1081.8</c:v>
                </c:pt>
                <c:pt idx="4">
                  <c:v>974.93</c:v>
                </c:pt>
              </c:numCache>
            </c:numRef>
          </c:val>
          <c:smooth val="0"/>
        </c:ser>
        <c:dLbls>
          <c:showLegendKey val="0"/>
          <c:showVal val="0"/>
          <c:showCatName val="0"/>
          <c:showSerName val="0"/>
          <c:showPercent val="0"/>
          <c:showBubbleSize val="0"/>
        </c:dLbls>
        <c:marker val="1"/>
        <c:smooth val="0"/>
        <c:axId val="103856768"/>
        <c:axId val="104989440"/>
      </c:lineChart>
      <c:dateAx>
        <c:axId val="103856768"/>
        <c:scaling>
          <c:orientation val="minMax"/>
        </c:scaling>
        <c:delete val="1"/>
        <c:axPos val="b"/>
        <c:numFmt formatCode="ge" sourceLinked="1"/>
        <c:majorTickMark val="none"/>
        <c:minorTickMark val="none"/>
        <c:tickLblPos val="none"/>
        <c:crossAx val="104989440"/>
        <c:crosses val="autoZero"/>
        <c:auto val="1"/>
        <c:lblOffset val="100"/>
        <c:baseTimeUnit val="years"/>
      </c:dateAx>
      <c:valAx>
        <c:axId val="1049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5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5.31</c:v>
                </c:pt>
                <c:pt idx="1">
                  <c:v>15.33</c:v>
                </c:pt>
                <c:pt idx="2">
                  <c:v>16.12</c:v>
                </c:pt>
                <c:pt idx="3">
                  <c:v>21.98</c:v>
                </c:pt>
                <c:pt idx="4">
                  <c:v>27.39</c:v>
                </c:pt>
              </c:numCache>
            </c:numRef>
          </c:val>
        </c:ser>
        <c:dLbls>
          <c:showLegendKey val="0"/>
          <c:showVal val="0"/>
          <c:showCatName val="0"/>
          <c:showSerName val="0"/>
          <c:showPercent val="0"/>
          <c:showBubbleSize val="0"/>
        </c:dLbls>
        <c:gapWidth val="150"/>
        <c:axId val="105031936"/>
        <c:axId val="1050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52.19</c:v>
                </c:pt>
                <c:pt idx="4">
                  <c:v>55.32</c:v>
                </c:pt>
              </c:numCache>
            </c:numRef>
          </c:val>
          <c:smooth val="0"/>
        </c:ser>
        <c:dLbls>
          <c:showLegendKey val="0"/>
          <c:showVal val="0"/>
          <c:showCatName val="0"/>
          <c:showSerName val="0"/>
          <c:showPercent val="0"/>
          <c:showBubbleSize val="0"/>
        </c:dLbls>
        <c:marker val="1"/>
        <c:smooth val="0"/>
        <c:axId val="105031936"/>
        <c:axId val="105034112"/>
      </c:lineChart>
      <c:dateAx>
        <c:axId val="105031936"/>
        <c:scaling>
          <c:orientation val="minMax"/>
        </c:scaling>
        <c:delete val="1"/>
        <c:axPos val="b"/>
        <c:numFmt formatCode="ge" sourceLinked="1"/>
        <c:majorTickMark val="none"/>
        <c:minorTickMark val="none"/>
        <c:tickLblPos val="none"/>
        <c:crossAx val="105034112"/>
        <c:crosses val="autoZero"/>
        <c:auto val="1"/>
        <c:lblOffset val="100"/>
        <c:baseTimeUnit val="years"/>
      </c:dateAx>
      <c:valAx>
        <c:axId val="1050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3160.19</c:v>
                </c:pt>
                <c:pt idx="1">
                  <c:v>1021.16</c:v>
                </c:pt>
                <c:pt idx="2">
                  <c:v>964.19</c:v>
                </c:pt>
                <c:pt idx="3">
                  <c:v>713.61</c:v>
                </c:pt>
                <c:pt idx="4">
                  <c:v>573.29</c:v>
                </c:pt>
              </c:numCache>
            </c:numRef>
          </c:val>
        </c:ser>
        <c:dLbls>
          <c:showLegendKey val="0"/>
          <c:showVal val="0"/>
          <c:showCatName val="0"/>
          <c:showSerName val="0"/>
          <c:showPercent val="0"/>
          <c:showBubbleSize val="0"/>
        </c:dLbls>
        <c:gapWidth val="150"/>
        <c:axId val="105059840"/>
        <c:axId val="10506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296.14</c:v>
                </c:pt>
                <c:pt idx="4">
                  <c:v>283.17</c:v>
                </c:pt>
              </c:numCache>
            </c:numRef>
          </c:val>
          <c:smooth val="0"/>
        </c:ser>
        <c:dLbls>
          <c:showLegendKey val="0"/>
          <c:showVal val="0"/>
          <c:showCatName val="0"/>
          <c:showSerName val="0"/>
          <c:showPercent val="0"/>
          <c:showBubbleSize val="0"/>
        </c:dLbls>
        <c:marker val="1"/>
        <c:smooth val="0"/>
        <c:axId val="105059840"/>
        <c:axId val="105061760"/>
      </c:lineChart>
      <c:dateAx>
        <c:axId val="105059840"/>
        <c:scaling>
          <c:orientation val="minMax"/>
        </c:scaling>
        <c:delete val="1"/>
        <c:axPos val="b"/>
        <c:numFmt formatCode="ge" sourceLinked="1"/>
        <c:majorTickMark val="none"/>
        <c:minorTickMark val="none"/>
        <c:tickLblPos val="none"/>
        <c:crossAx val="105061760"/>
        <c:crosses val="autoZero"/>
        <c:auto val="1"/>
        <c:lblOffset val="100"/>
        <c:baseTimeUnit val="years"/>
      </c:dateAx>
      <c:valAx>
        <c:axId val="10506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宮城県　気仙沼市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65920</v>
      </c>
      <c r="AM8" s="50"/>
      <c r="AN8" s="50"/>
      <c r="AO8" s="50"/>
      <c r="AP8" s="50"/>
      <c r="AQ8" s="50"/>
      <c r="AR8" s="50"/>
      <c r="AS8" s="50"/>
      <c r="AT8" s="45">
        <f>データ!T6</f>
        <v>332.44</v>
      </c>
      <c r="AU8" s="45"/>
      <c r="AV8" s="45"/>
      <c r="AW8" s="45"/>
      <c r="AX8" s="45"/>
      <c r="AY8" s="45"/>
      <c r="AZ8" s="45"/>
      <c r="BA8" s="45"/>
      <c r="BB8" s="45">
        <f>データ!U6</f>
        <v>198.29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0.66</v>
      </c>
      <c r="Q10" s="45"/>
      <c r="R10" s="45"/>
      <c r="S10" s="45"/>
      <c r="T10" s="45"/>
      <c r="U10" s="45"/>
      <c r="V10" s="45"/>
      <c r="W10" s="45">
        <f>データ!Q6</f>
        <v>67.400000000000006</v>
      </c>
      <c r="X10" s="45"/>
      <c r="Y10" s="45"/>
      <c r="Z10" s="45"/>
      <c r="AA10" s="45"/>
      <c r="AB10" s="45"/>
      <c r="AC10" s="45"/>
      <c r="AD10" s="50">
        <f>データ!R6</f>
        <v>3002</v>
      </c>
      <c r="AE10" s="50"/>
      <c r="AF10" s="50"/>
      <c r="AG10" s="50"/>
      <c r="AH10" s="50"/>
      <c r="AI10" s="50"/>
      <c r="AJ10" s="50"/>
      <c r="AK10" s="2"/>
      <c r="AL10" s="50">
        <f>データ!V6</f>
        <v>431</v>
      </c>
      <c r="AM10" s="50"/>
      <c r="AN10" s="50"/>
      <c r="AO10" s="50"/>
      <c r="AP10" s="50"/>
      <c r="AQ10" s="50"/>
      <c r="AR10" s="50"/>
      <c r="AS10" s="50"/>
      <c r="AT10" s="45">
        <f>データ!W6</f>
        <v>0.14000000000000001</v>
      </c>
      <c r="AU10" s="45"/>
      <c r="AV10" s="45"/>
      <c r="AW10" s="45"/>
      <c r="AX10" s="45"/>
      <c r="AY10" s="45"/>
      <c r="AZ10" s="45"/>
      <c r="BA10" s="45"/>
      <c r="BB10" s="45">
        <f>データ!X6</f>
        <v>3078.57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42056</v>
      </c>
      <c r="D6" s="33">
        <f t="shared" si="3"/>
        <v>47</v>
      </c>
      <c r="E6" s="33">
        <f t="shared" si="3"/>
        <v>17</v>
      </c>
      <c r="F6" s="33">
        <f t="shared" si="3"/>
        <v>5</v>
      </c>
      <c r="G6" s="33">
        <f t="shared" si="3"/>
        <v>0</v>
      </c>
      <c r="H6" s="33" t="str">
        <f t="shared" si="3"/>
        <v>宮城県　気仙沼市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0.66</v>
      </c>
      <c r="Q6" s="34">
        <f t="shared" si="3"/>
        <v>67.400000000000006</v>
      </c>
      <c r="R6" s="34">
        <f t="shared" si="3"/>
        <v>3002</v>
      </c>
      <c r="S6" s="34">
        <f t="shared" si="3"/>
        <v>65920</v>
      </c>
      <c r="T6" s="34">
        <f t="shared" si="3"/>
        <v>332.44</v>
      </c>
      <c r="U6" s="34">
        <f t="shared" si="3"/>
        <v>198.29</v>
      </c>
      <c r="V6" s="34">
        <f t="shared" si="3"/>
        <v>431</v>
      </c>
      <c r="W6" s="34">
        <f t="shared" si="3"/>
        <v>0.14000000000000001</v>
      </c>
      <c r="X6" s="34">
        <f t="shared" si="3"/>
        <v>3078.57</v>
      </c>
      <c r="Y6" s="35">
        <f>IF(Y7="",NA(),Y7)</f>
        <v>74.66</v>
      </c>
      <c r="Z6" s="35">
        <f t="shared" ref="Z6:AH6" si="4">IF(Z7="",NA(),Z7)</f>
        <v>99.91</v>
      </c>
      <c r="AA6" s="35">
        <f t="shared" si="4"/>
        <v>99.2</v>
      </c>
      <c r="AB6" s="35">
        <f t="shared" si="4"/>
        <v>99.79</v>
      </c>
      <c r="AC6" s="35">
        <f t="shared" si="4"/>
        <v>79.77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3248.41</v>
      </c>
      <c r="BG6" s="35">
        <f t="shared" ref="BG6:BO6" si="7">IF(BG7="",NA(),BG7)</f>
        <v>140.72999999999999</v>
      </c>
      <c r="BH6" s="35">
        <f t="shared" si="7"/>
        <v>147.43</v>
      </c>
      <c r="BI6" s="35">
        <f t="shared" si="7"/>
        <v>127.99</v>
      </c>
      <c r="BJ6" s="35">
        <f t="shared" si="7"/>
        <v>50.49</v>
      </c>
      <c r="BK6" s="35">
        <f t="shared" si="7"/>
        <v>1144.05</v>
      </c>
      <c r="BL6" s="35">
        <f t="shared" si="7"/>
        <v>1117.1099999999999</v>
      </c>
      <c r="BM6" s="35">
        <f t="shared" si="7"/>
        <v>1161.05</v>
      </c>
      <c r="BN6" s="35">
        <f t="shared" si="7"/>
        <v>1081.8</v>
      </c>
      <c r="BO6" s="35">
        <f t="shared" si="7"/>
        <v>974.93</v>
      </c>
      <c r="BP6" s="34" t="str">
        <f>IF(BP7="","",IF(BP7="-","【-】","【"&amp;SUBSTITUTE(TEXT(BP7,"#,##0.00"),"-","△")&amp;"】"))</f>
        <v>【914.53】</v>
      </c>
      <c r="BQ6" s="35">
        <f>IF(BQ7="",NA(),BQ7)</f>
        <v>5.31</v>
      </c>
      <c r="BR6" s="35">
        <f t="shared" ref="BR6:BZ6" si="8">IF(BR7="",NA(),BR7)</f>
        <v>15.33</v>
      </c>
      <c r="BS6" s="35">
        <f t="shared" si="8"/>
        <v>16.12</v>
      </c>
      <c r="BT6" s="35">
        <f t="shared" si="8"/>
        <v>21.98</v>
      </c>
      <c r="BU6" s="35">
        <f t="shared" si="8"/>
        <v>27.39</v>
      </c>
      <c r="BV6" s="35">
        <f t="shared" si="8"/>
        <v>42.48</v>
      </c>
      <c r="BW6" s="35">
        <f t="shared" si="8"/>
        <v>41.04</v>
      </c>
      <c r="BX6" s="35">
        <f t="shared" si="8"/>
        <v>41.08</v>
      </c>
      <c r="BY6" s="35">
        <f t="shared" si="8"/>
        <v>52.19</v>
      </c>
      <c r="BZ6" s="35">
        <f t="shared" si="8"/>
        <v>55.32</v>
      </c>
      <c r="CA6" s="34" t="str">
        <f>IF(CA7="","",IF(CA7="-","【-】","【"&amp;SUBSTITUTE(TEXT(CA7,"#,##0.00"),"-","△")&amp;"】"))</f>
        <v>【55.73】</v>
      </c>
      <c r="CB6" s="35">
        <f>IF(CB7="",NA(),CB7)</f>
        <v>3160.19</v>
      </c>
      <c r="CC6" s="35">
        <f t="shared" ref="CC6:CK6" si="9">IF(CC7="",NA(),CC7)</f>
        <v>1021.16</v>
      </c>
      <c r="CD6" s="35">
        <f t="shared" si="9"/>
        <v>964.19</v>
      </c>
      <c r="CE6" s="35">
        <f t="shared" si="9"/>
        <v>713.61</v>
      </c>
      <c r="CF6" s="35">
        <f t="shared" si="9"/>
        <v>573.29</v>
      </c>
      <c r="CG6" s="35">
        <f t="shared" si="9"/>
        <v>343.8</v>
      </c>
      <c r="CH6" s="35">
        <f t="shared" si="9"/>
        <v>357.08</v>
      </c>
      <c r="CI6" s="35">
        <f t="shared" si="9"/>
        <v>378.08</v>
      </c>
      <c r="CJ6" s="35">
        <f t="shared" si="9"/>
        <v>296.14</v>
      </c>
      <c r="CK6" s="35">
        <f t="shared" si="9"/>
        <v>283.17</v>
      </c>
      <c r="CL6" s="34" t="str">
        <f>IF(CL7="","",IF(CL7="-","【-】","【"&amp;SUBSTITUTE(TEXT(CL7,"#,##0.00"),"-","△")&amp;"】"))</f>
        <v>【276.78】</v>
      </c>
      <c r="CM6" s="35">
        <f>IF(CM7="",NA(),CM7)</f>
        <v>6.58</v>
      </c>
      <c r="CN6" s="35">
        <f t="shared" ref="CN6:CV6" si="10">IF(CN7="",NA(),CN7)</f>
        <v>18.93</v>
      </c>
      <c r="CO6" s="35">
        <f t="shared" si="10"/>
        <v>30.86</v>
      </c>
      <c r="CP6" s="35">
        <f t="shared" si="10"/>
        <v>41.98</v>
      </c>
      <c r="CQ6" s="35">
        <f t="shared" si="10"/>
        <v>44.03</v>
      </c>
      <c r="CR6" s="35">
        <f t="shared" si="10"/>
        <v>46.06</v>
      </c>
      <c r="CS6" s="35">
        <f t="shared" si="10"/>
        <v>45.95</v>
      </c>
      <c r="CT6" s="35">
        <f t="shared" si="10"/>
        <v>44.69</v>
      </c>
      <c r="CU6" s="35">
        <f t="shared" si="10"/>
        <v>52.31</v>
      </c>
      <c r="CV6" s="35">
        <f t="shared" si="10"/>
        <v>60.65</v>
      </c>
      <c r="CW6" s="34" t="str">
        <f>IF(CW7="","",IF(CW7="-","【-】","【"&amp;SUBSTITUTE(TEXT(CW7,"#,##0.00"),"-","△")&amp;"】"))</f>
        <v>【59.15】</v>
      </c>
      <c r="CX6" s="35">
        <f>IF(CX7="",NA(),CX7)</f>
        <v>39.08</v>
      </c>
      <c r="CY6" s="35">
        <f t="shared" ref="CY6:DG6" si="11">IF(CY7="",NA(),CY7)</f>
        <v>42.8</v>
      </c>
      <c r="CZ6" s="35">
        <f t="shared" si="11"/>
        <v>45.98</v>
      </c>
      <c r="DA6" s="35">
        <f t="shared" si="11"/>
        <v>42.57</v>
      </c>
      <c r="DB6" s="35">
        <f t="shared" si="11"/>
        <v>86.08</v>
      </c>
      <c r="DC6" s="35">
        <f t="shared" si="11"/>
        <v>72.989999999999995</v>
      </c>
      <c r="DD6" s="35">
        <f t="shared" si="11"/>
        <v>71.97</v>
      </c>
      <c r="DE6" s="35">
        <f t="shared" si="11"/>
        <v>70.59</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0.01</v>
      </c>
      <c r="EN6" s="35">
        <f t="shared" si="14"/>
        <v>2.0499999999999998</v>
      </c>
      <c r="EO6" s="34" t="str">
        <f>IF(EO7="","",IF(EO7="-","【-】","【"&amp;SUBSTITUTE(TEXT(EO7,"#,##0.00"),"-","△")&amp;"】"))</f>
        <v>【1.58】</v>
      </c>
    </row>
    <row r="7" spans="1:145" s="36" customFormat="1">
      <c r="A7" s="28"/>
      <c r="B7" s="37">
        <v>2016</v>
      </c>
      <c r="C7" s="37">
        <v>42056</v>
      </c>
      <c r="D7" s="37">
        <v>47</v>
      </c>
      <c r="E7" s="37">
        <v>17</v>
      </c>
      <c r="F7" s="37">
        <v>5</v>
      </c>
      <c r="G7" s="37">
        <v>0</v>
      </c>
      <c r="H7" s="37" t="s">
        <v>110</v>
      </c>
      <c r="I7" s="37" t="s">
        <v>111</v>
      </c>
      <c r="J7" s="37" t="s">
        <v>112</v>
      </c>
      <c r="K7" s="37" t="s">
        <v>113</v>
      </c>
      <c r="L7" s="37" t="s">
        <v>114</v>
      </c>
      <c r="M7" s="37"/>
      <c r="N7" s="38" t="s">
        <v>115</v>
      </c>
      <c r="O7" s="38" t="s">
        <v>116</v>
      </c>
      <c r="P7" s="38">
        <v>0.66</v>
      </c>
      <c r="Q7" s="38">
        <v>67.400000000000006</v>
      </c>
      <c r="R7" s="38">
        <v>3002</v>
      </c>
      <c r="S7" s="38">
        <v>65920</v>
      </c>
      <c r="T7" s="38">
        <v>332.44</v>
      </c>
      <c r="U7" s="38">
        <v>198.29</v>
      </c>
      <c r="V7" s="38">
        <v>431</v>
      </c>
      <c r="W7" s="38">
        <v>0.14000000000000001</v>
      </c>
      <c r="X7" s="38">
        <v>3078.57</v>
      </c>
      <c r="Y7" s="38">
        <v>74.66</v>
      </c>
      <c r="Z7" s="38">
        <v>99.91</v>
      </c>
      <c r="AA7" s="38">
        <v>99.2</v>
      </c>
      <c r="AB7" s="38">
        <v>99.79</v>
      </c>
      <c r="AC7" s="38">
        <v>79.77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3248.41</v>
      </c>
      <c r="BG7" s="38">
        <v>140.72999999999999</v>
      </c>
      <c r="BH7" s="38">
        <v>147.43</v>
      </c>
      <c r="BI7" s="38">
        <v>127.99</v>
      </c>
      <c r="BJ7" s="38">
        <v>50.49</v>
      </c>
      <c r="BK7" s="38">
        <v>1144.05</v>
      </c>
      <c r="BL7" s="38">
        <v>1117.1099999999999</v>
      </c>
      <c r="BM7" s="38">
        <v>1161.05</v>
      </c>
      <c r="BN7" s="38">
        <v>1081.8</v>
      </c>
      <c r="BO7" s="38">
        <v>974.93</v>
      </c>
      <c r="BP7" s="38">
        <v>914.53</v>
      </c>
      <c r="BQ7" s="38">
        <v>5.31</v>
      </c>
      <c r="BR7" s="38">
        <v>15.33</v>
      </c>
      <c r="BS7" s="38">
        <v>16.12</v>
      </c>
      <c r="BT7" s="38">
        <v>21.98</v>
      </c>
      <c r="BU7" s="38">
        <v>27.39</v>
      </c>
      <c r="BV7" s="38">
        <v>42.48</v>
      </c>
      <c r="BW7" s="38">
        <v>41.04</v>
      </c>
      <c r="BX7" s="38">
        <v>41.08</v>
      </c>
      <c r="BY7" s="38">
        <v>52.19</v>
      </c>
      <c r="BZ7" s="38">
        <v>55.32</v>
      </c>
      <c r="CA7" s="38">
        <v>55.73</v>
      </c>
      <c r="CB7" s="38">
        <v>3160.19</v>
      </c>
      <c r="CC7" s="38">
        <v>1021.16</v>
      </c>
      <c r="CD7" s="38">
        <v>964.19</v>
      </c>
      <c r="CE7" s="38">
        <v>713.61</v>
      </c>
      <c r="CF7" s="38">
        <v>573.29</v>
      </c>
      <c r="CG7" s="38">
        <v>343.8</v>
      </c>
      <c r="CH7" s="38">
        <v>357.08</v>
      </c>
      <c r="CI7" s="38">
        <v>378.08</v>
      </c>
      <c r="CJ7" s="38">
        <v>296.14</v>
      </c>
      <c r="CK7" s="38">
        <v>283.17</v>
      </c>
      <c r="CL7" s="38">
        <v>276.77999999999997</v>
      </c>
      <c r="CM7" s="38">
        <v>6.58</v>
      </c>
      <c r="CN7" s="38">
        <v>18.93</v>
      </c>
      <c r="CO7" s="38">
        <v>30.86</v>
      </c>
      <c r="CP7" s="38">
        <v>41.98</v>
      </c>
      <c r="CQ7" s="38">
        <v>44.03</v>
      </c>
      <c r="CR7" s="38">
        <v>46.06</v>
      </c>
      <c r="CS7" s="38">
        <v>45.95</v>
      </c>
      <c r="CT7" s="38">
        <v>44.69</v>
      </c>
      <c r="CU7" s="38">
        <v>52.31</v>
      </c>
      <c r="CV7" s="38">
        <v>60.65</v>
      </c>
      <c r="CW7" s="38">
        <v>59.15</v>
      </c>
      <c r="CX7" s="38">
        <v>39.08</v>
      </c>
      <c r="CY7" s="38">
        <v>42.8</v>
      </c>
      <c r="CZ7" s="38">
        <v>45.98</v>
      </c>
      <c r="DA7" s="38">
        <v>42.57</v>
      </c>
      <c r="DB7" s="38">
        <v>86.08</v>
      </c>
      <c r="DC7" s="38">
        <v>72.989999999999995</v>
      </c>
      <c r="DD7" s="38">
        <v>71.97</v>
      </c>
      <c r="DE7" s="38">
        <v>70.59</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吉田 雅晴</cp:lastModifiedBy>
  <cp:lastPrinted>2018-02-09T05:23:21Z</cp:lastPrinted>
  <dcterms:created xsi:type="dcterms:W3CDTF">2017-12-25T02:24:39Z</dcterms:created>
  <dcterms:modified xsi:type="dcterms:W3CDTF">2018-02-19T02:30:28Z</dcterms:modified>
</cp:coreProperties>
</file>