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<sst xmlns="http://schemas.openxmlformats.org/spreadsheetml/2006/main" count="240" uniqueCount="126">
  <si>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</si>
  <si>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</si>
  <si>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</si>
  <si>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</si>
  <si>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</si>
  <si>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</si>
  <si>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</si>
  <si>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</si>
  <si>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</si>
  <si>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</si>
  <si>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</si>
  <si>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</si>
  <si>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</si>
  <si>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</si>
  <si>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</si>
  <si>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</si>
  <si>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</si>
  <si>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</si>
  <si>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</si>
  <si>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</si>
  <si>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</si>
  <si>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</si>
  <si>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</si>
  <si>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</si>
  <si>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</si>
  <si>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</si>
  <si>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</si>
  <si>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</si>
  <si>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</si>
  <si>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</si>
  <si>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</si>
  <si>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</si>
  <si>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</si>
  <si>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</si>
  <si>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</si>
  <si>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</si>
  <si>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</si>
  <si>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</si>
  <si>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</si>
  <si>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</si>
  <si>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</si>
  <si>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</si>
  <si>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</si>
  <si>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</si>
  <si>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</si>
  <si>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</si>
  <si>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</si>
  <si>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</si>
  <si>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</si>
  <si>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</si>
  <si>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</si>
  <si>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</si>
  <si>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</si>
  <si>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</si>
  <si>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</si>
  <si>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</si>
  <si>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</si>
  <si>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</si>
  <si>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</si>
  <si>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</si>
  <si>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</si>
  <si>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</si>
  <si>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</si>
  <si>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</si>
  <si>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</si>
  <si>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</si>
  <si>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</si>
  <si>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</si>
  <si>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</si>
  <si>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</si>
  <si>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</si>
  <si>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</si>
  <si>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</si>
  <si>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</si>
  <si>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</si>
  <si>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</si>
  <si>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</si>
  <si>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</si>
  <si>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</si>
  <si>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</si>
  <si>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</si>
  <si>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</si>
  <si>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</si>
  <si>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</si>
  <si>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</si>
  <si>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</si>
  <si>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</si>
  <si>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</si>
  <si>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</si>
  <si>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</si>
  <si>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</si>
  <si>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</si>
  <si>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</si>
  <si>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</si>
  <si>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</si>
  <si>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</si>
  <si>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</si>
  <si>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</si>
  <si>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</si>
  <si>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</si>
  <si>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</si>
  <si>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</si>
  <si>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</si>
  <si>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</si>
  <si>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</si>
  <si>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</si>
  <si>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</si>
  <si>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</si>
  <si>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</si>
  <si>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</si>
  <si>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石巻市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</si>
  <si>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</si>
  <si>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</si>
  <si>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</si>
  <si>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</si>
  <si>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</si>
  <si>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</si>
  <si>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</si>
  <si>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</si>
  <si>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</si>
  <si>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</si>
  <si>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</si>
  <si>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</si>
  <si>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東日本大震災の影響により区域外への流出があったため、普及率が伸び悩んでいるのが課題となっている。
　また、震災の影響により不明水が多く発生しているため、有収率の低下についても課題の一つである。
　経費回収率については、震災による災害復旧が終了したため、数値が改善されている。
　水洗化率については、一部の地区を公共下水道へ移行したため、減少しているが、内陸部への転居者の増により前年度より増加している。
　企業債残高対事業規模比率及び汚水処理原価については、流域下水道前の計画による歴史や地理的な要因等により、建設コストの増が考えられるものの、経費回収率同様震災による災害復旧終了により、改善されている。
　以上のような理由から、収益的収支比率が改善してきていると考えられる。
　今後は、積極的な地方公営企業法の適用等により経理内容を明確化するとともに、使用料水準をより適正化し、経営の安定化に努めると同時に、使用料は徹底した効率化・合理化がなされていることを前提に設定されるものであることから、建設費・維持管理費のより一層の削減に努める必要があると考えられる。</t>
    <rPh sb="177" eb="179">
      <t>ナイリク</t>
    </rPh>
    <rPh sb="179" eb="180">
      <t>ブ</t>
    </rPh>
    <rPh sb="182" eb="184">
      <t>テンキョ</t>
    </rPh>
    <rPh sb="184" eb="185">
      <t>シャ</t>
    </rPh>
    <rPh sb="186" eb="187">
      <t>ゾウ</t>
    </rPh>
    <rPh sb="190" eb="193">
      <t>ゼンネンド</t>
    </rPh>
    <rPh sb="195" eb="197">
      <t>ゾウカ</t>
    </rPh>
    <rPh sb="324" eb="326">
      <t>カイゼン</t>
    </rPh>
    <phoneticPr fontId="4"/>
  </si>
  <si>
    <t>　供用開始から20年以上が経過しており、一部の地区については、公共下水道への移管や、長寿命化対策等の計画を策定しているのが現状である。
　今後は、各地区の農業集落排水処理計画と費用対効果を検証しながら、復旧地区以外の老朽箇所や不明水発生箇所等を重点的に対応していく予定である。</t>
    <phoneticPr fontId="4"/>
  </si>
  <si>
    <t>　今後、施設の老朽化に伴う修繕費用の増加や人口減少に伴う料旧収入の減少により、経営環境が厳しさを増している状態であり、経営戦略に基づき徹底した効率化や経営健全化を行っていくこととする。
　また、公営企業会計の導入については、平成28年度において一部の業務を平成32年度までの債務負担行為により、委託契約を締結し平成32年度の法適化を目標に作業を進めている。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</si>
</sst>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3.19</c:v>
                </c:pt>
                <c:pt idx="2">
                  <c:v>4.0999999999999996</c:v>
                </c:pt>
                <c:pt idx="3">
                  <c:v>0.24</c:v>
                </c:pt>
                <c:pt idx="4" formatCode="#,##0.00;&quot;△&quot;#,##0.00">
                  <c:v>0</c:v>
                </c:pt>
              </c:numCache>
            </c:numRef>
          </c:val>
        </c:ser>
        <c:dLbls>
          <c:showLegendKey val="0"/>
          <c:showVal val="0"/>
          <c:showCatName val="0"/>
          <c:showSerName val="0"/>
          <c:showPercent val="0"/>
          <c:showBubbleSize val="0"/>
        </c:dLbls>
        <c:gapWidth val="150"/>
        <c:axId val="154429696"/>
        <c:axId val="1544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54429696"/>
        <c:axId val="154435968"/>
      </c:lineChart>
      <c:dateAx>
        <c:axId val="154429696"/>
        <c:scaling>
          <c:orientation val="minMax"/>
        </c:scaling>
        <c:delete val="1"/>
        <c:axPos val="b"/>
        <c:numFmt formatCode="ge" sourceLinked="1"/>
        <c:majorTickMark val="none"/>
        <c:minorTickMark val="none"/>
        <c:tickLblPos val="none"/>
        <c:crossAx val="154435968"/>
        <c:crosses val="autoZero"/>
        <c:auto val="1"/>
        <c:lblOffset val="100"/>
        <c:baseTimeUnit val="years"/>
      </c:dateAx>
      <c:valAx>
        <c:axId val="1544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40.71</c:v>
                </c:pt>
                <c:pt idx="1">
                  <c:v>42.37</c:v>
                </c:pt>
                <c:pt idx="2">
                  <c:v>42.81</c:v>
                </c:pt>
                <c:pt idx="3">
                  <c:v>42.91</c:v>
                </c:pt>
                <c:pt idx="4">
                  <c:v>66.95</c:v>
                </c:pt>
              </c:numCache>
            </c:numRef>
          </c:val>
        </c:ser>
        <c:dLbls>
          <c:showLegendKey val="0"/>
          <c:showVal val="0"/>
          <c:showCatName val="0"/>
          <c:showSerName val="0"/>
          <c:showPercent val="0"/>
          <c:showBubbleSize val="0"/>
        </c:dLbls>
        <c:gapWidth val="150"/>
        <c:axId val="193498112"/>
        <c:axId val="1935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93498112"/>
        <c:axId val="193512576"/>
      </c:lineChart>
      <c:dateAx>
        <c:axId val="193498112"/>
        <c:scaling>
          <c:orientation val="minMax"/>
        </c:scaling>
        <c:delete val="1"/>
        <c:axPos val="b"/>
        <c:numFmt formatCode="ge" sourceLinked="1"/>
        <c:majorTickMark val="none"/>
        <c:minorTickMark val="none"/>
        <c:tickLblPos val="none"/>
        <c:crossAx val="193512576"/>
        <c:crosses val="autoZero"/>
        <c:auto val="1"/>
        <c:lblOffset val="100"/>
        <c:baseTimeUnit val="years"/>
      </c:dateAx>
      <c:valAx>
        <c:axId val="1935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79.430000000000007</c:v>
                </c:pt>
                <c:pt idx="1">
                  <c:v>81</c:v>
                </c:pt>
                <c:pt idx="2">
                  <c:v>82.72</c:v>
                </c:pt>
                <c:pt idx="3">
                  <c:v>75.75</c:v>
                </c:pt>
                <c:pt idx="4">
                  <c:v>77.650000000000006</c:v>
                </c:pt>
              </c:numCache>
            </c:numRef>
          </c:val>
        </c:ser>
        <c:dLbls>
          <c:showLegendKey val="0"/>
          <c:showVal val="0"/>
          <c:showCatName val="0"/>
          <c:showSerName val="0"/>
          <c:showPercent val="0"/>
          <c:showBubbleSize val="0"/>
        </c:dLbls>
        <c:gapWidth val="150"/>
        <c:axId val="193522304"/>
        <c:axId val="1935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93522304"/>
        <c:axId val="193557248"/>
      </c:lineChart>
      <c:dateAx>
        <c:axId val="193522304"/>
        <c:scaling>
          <c:orientation val="minMax"/>
        </c:scaling>
        <c:delete val="1"/>
        <c:axPos val="b"/>
        <c:numFmt formatCode="ge" sourceLinked="1"/>
        <c:majorTickMark val="none"/>
        <c:minorTickMark val="none"/>
        <c:tickLblPos val="none"/>
        <c:crossAx val="193557248"/>
        <c:crosses val="autoZero"/>
        <c:auto val="1"/>
        <c:lblOffset val="100"/>
        <c:baseTimeUnit val="years"/>
      </c:dateAx>
      <c:valAx>
        <c:axId val="1935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62.18</c:v>
                </c:pt>
                <c:pt idx="1">
                  <c:v>49.87</c:v>
                </c:pt>
                <c:pt idx="2">
                  <c:v>49.29</c:v>
                </c:pt>
                <c:pt idx="3">
                  <c:v>59.21</c:v>
                </c:pt>
                <c:pt idx="4">
                  <c:v>62.36</c:v>
                </c:pt>
              </c:numCache>
            </c:numRef>
          </c:val>
        </c:ser>
        <c:dLbls>
          <c:showLegendKey val="0"/>
          <c:showVal val="0"/>
          <c:showCatName val="0"/>
          <c:showSerName val="0"/>
          <c:showPercent val="0"/>
          <c:showBubbleSize val="0"/>
        </c:dLbls>
        <c:gapWidth val="150"/>
        <c:axId val="154779648"/>
        <c:axId val="1623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779648"/>
        <c:axId val="162373632"/>
      </c:lineChart>
      <c:dateAx>
        <c:axId val="154779648"/>
        <c:scaling>
          <c:orientation val="minMax"/>
        </c:scaling>
        <c:delete val="1"/>
        <c:axPos val="b"/>
        <c:numFmt formatCode="ge" sourceLinked="1"/>
        <c:majorTickMark val="none"/>
        <c:minorTickMark val="none"/>
        <c:tickLblPos val="none"/>
        <c:crossAx val="162373632"/>
        <c:crosses val="autoZero"/>
        <c:auto val="1"/>
        <c:lblOffset val="100"/>
        <c:baseTimeUnit val="years"/>
      </c:dateAx>
      <c:valAx>
        <c:axId val="1623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899520"/>
        <c:axId val="1926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899520"/>
        <c:axId val="192671744"/>
      </c:lineChart>
      <c:dateAx>
        <c:axId val="191899520"/>
        <c:scaling>
          <c:orientation val="minMax"/>
        </c:scaling>
        <c:delete val="1"/>
        <c:axPos val="b"/>
        <c:numFmt formatCode="ge" sourceLinked="1"/>
        <c:majorTickMark val="none"/>
        <c:minorTickMark val="none"/>
        <c:tickLblPos val="none"/>
        <c:crossAx val="192671744"/>
        <c:crosses val="autoZero"/>
        <c:auto val="1"/>
        <c:lblOffset val="100"/>
        <c:baseTimeUnit val="years"/>
      </c:dateAx>
      <c:valAx>
        <c:axId val="1926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693760"/>
        <c:axId val="1926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693760"/>
        <c:axId val="192695680"/>
      </c:lineChart>
      <c:dateAx>
        <c:axId val="192693760"/>
        <c:scaling>
          <c:orientation val="minMax"/>
        </c:scaling>
        <c:delete val="1"/>
        <c:axPos val="b"/>
        <c:numFmt formatCode="ge" sourceLinked="1"/>
        <c:majorTickMark val="none"/>
        <c:minorTickMark val="none"/>
        <c:tickLblPos val="none"/>
        <c:crossAx val="192695680"/>
        <c:crosses val="autoZero"/>
        <c:auto val="1"/>
        <c:lblOffset val="100"/>
        <c:baseTimeUnit val="years"/>
      </c:dateAx>
      <c:valAx>
        <c:axId val="1926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6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726144"/>
        <c:axId val="1927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726144"/>
        <c:axId val="192728064"/>
      </c:lineChart>
      <c:dateAx>
        <c:axId val="192726144"/>
        <c:scaling>
          <c:orientation val="minMax"/>
        </c:scaling>
        <c:delete val="1"/>
        <c:axPos val="b"/>
        <c:numFmt formatCode="ge" sourceLinked="1"/>
        <c:majorTickMark val="none"/>
        <c:minorTickMark val="none"/>
        <c:tickLblPos val="none"/>
        <c:crossAx val="192728064"/>
        <c:crosses val="autoZero"/>
        <c:auto val="1"/>
        <c:lblOffset val="100"/>
        <c:baseTimeUnit val="years"/>
      </c:dateAx>
      <c:valAx>
        <c:axId val="1927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282816"/>
        <c:axId val="1932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282816"/>
        <c:axId val="193284736"/>
      </c:lineChart>
      <c:dateAx>
        <c:axId val="193282816"/>
        <c:scaling>
          <c:orientation val="minMax"/>
        </c:scaling>
        <c:delete val="1"/>
        <c:axPos val="b"/>
        <c:numFmt formatCode="ge" sourceLinked="1"/>
        <c:majorTickMark val="none"/>
        <c:minorTickMark val="none"/>
        <c:tickLblPos val="none"/>
        <c:crossAx val="193284736"/>
        <c:crosses val="autoZero"/>
        <c:auto val="1"/>
        <c:lblOffset val="100"/>
        <c:baseTimeUnit val="years"/>
      </c:dateAx>
      <c:valAx>
        <c:axId val="1932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1169.08</c:v>
                </c:pt>
                <c:pt idx="1">
                  <c:v>1819.59</c:v>
                </c:pt>
                <c:pt idx="2">
                  <c:v>1631.27</c:v>
                </c:pt>
                <c:pt idx="3">
                  <c:v>1562.18</c:v>
                </c:pt>
                <c:pt idx="4">
                  <c:v>545.27</c:v>
                </c:pt>
              </c:numCache>
            </c:numRef>
          </c:val>
        </c:ser>
        <c:dLbls>
          <c:showLegendKey val="0"/>
          <c:showVal val="0"/>
          <c:showCatName val="0"/>
          <c:showSerName val="0"/>
          <c:showPercent val="0"/>
          <c:showBubbleSize val="0"/>
        </c:dLbls>
        <c:gapWidth val="150"/>
        <c:axId val="193323392"/>
        <c:axId val="1933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93323392"/>
        <c:axId val="193325312"/>
      </c:lineChart>
      <c:dateAx>
        <c:axId val="193323392"/>
        <c:scaling>
          <c:orientation val="minMax"/>
        </c:scaling>
        <c:delete val="1"/>
        <c:axPos val="b"/>
        <c:numFmt formatCode="ge" sourceLinked="1"/>
        <c:majorTickMark val="none"/>
        <c:minorTickMark val="none"/>
        <c:tickLblPos val="none"/>
        <c:crossAx val="193325312"/>
        <c:crosses val="autoZero"/>
        <c:auto val="1"/>
        <c:lblOffset val="100"/>
        <c:baseTimeUnit val="years"/>
      </c:dateAx>
      <c:valAx>
        <c:axId val="1933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40.14</c:v>
                </c:pt>
                <c:pt idx="1">
                  <c:v>38.909999999999997</c:v>
                </c:pt>
                <c:pt idx="2">
                  <c:v>55.55</c:v>
                </c:pt>
                <c:pt idx="3">
                  <c:v>65.239999999999995</c:v>
                </c:pt>
                <c:pt idx="4">
                  <c:v>61.86</c:v>
                </c:pt>
              </c:numCache>
            </c:numRef>
          </c:val>
        </c:ser>
        <c:dLbls>
          <c:showLegendKey val="0"/>
          <c:showVal val="0"/>
          <c:showCatName val="0"/>
          <c:showSerName val="0"/>
          <c:showPercent val="0"/>
          <c:showBubbleSize val="0"/>
        </c:dLbls>
        <c:gapWidth val="150"/>
        <c:axId val="193421312"/>
        <c:axId val="1934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93421312"/>
        <c:axId val="193423232"/>
      </c:lineChart>
      <c:dateAx>
        <c:axId val="193421312"/>
        <c:scaling>
          <c:orientation val="minMax"/>
        </c:scaling>
        <c:delete val="1"/>
        <c:axPos val="b"/>
        <c:numFmt formatCode="ge" sourceLinked="1"/>
        <c:majorTickMark val="none"/>
        <c:minorTickMark val="none"/>
        <c:tickLblPos val="none"/>
        <c:crossAx val="193423232"/>
        <c:crosses val="autoZero"/>
        <c:auto val="1"/>
        <c:lblOffset val="100"/>
        <c:baseTimeUnit val="years"/>
      </c:dateAx>
      <c:valAx>
        <c:axId val="1934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455.21</c:v>
                </c:pt>
                <c:pt idx="1">
                  <c:v>466.44</c:v>
                </c:pt>
                <c:pt idx="2">
                  <c:v>333.99</c:v>
                </c:pt>
                <c:pt idx="3">
                  <c:v>286.32</c:v>
                </c:pt>
                <c:pt idx="4">
                  <c:v>302.47000000000003</c:v>
                </c:pt>
              </c:numCache>
            </c:numRef>
          </c:val>
        </c:ser>
        <c:dLbls>
          <c:showLegendKey val="0"/>
          <c:showVal val="0"/>
          <c:showCatName val="0"/>
          <c:showSerName val="0"/>
          <c:showPercent val="0"/>
          <c:showBubbleSize val="0"/>
        </c:dLbls>
        <c:gapWidth val="150"/>
        <c:axId val="193445248"/>
        <c:axId val="1934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93445248"/>
        <c:axId val="193455616"/>
      </c:lineChart>
      <c:dateAx>
        <c:axId val="193445248"/>
        <c:scaling>
          <c:orientation val="minMax"/>
        </c:scaling>
        <c:delete val="1"/>
        <c:axPos val="b"/>
        <c:numFmt formatCode="ge" sourceLinked="1"/>
        <c:majorTickMark val="none"/>
        <c:minorTickMark val="none"/>
        <c:tickLblPos val="none"/>
        <c:crossAx val="193455616"/>
        <c:crosses val="autoZero"/>
        <c:auto val="1"/>
        <c:lblOffset val="100"/>
        <c:baseTimeUnit val="years"/>
      </c:dateAx>
      <c:valAx>
        <c:axId val="1934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51" zoomScaleNormal="100" workbookViewId="0">
      <selection activeCell="BF91" sqref="BF9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宮城県　石巻市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147627</v>
      </c>
      <c r="AM8" s="67"/>
      <c r="AN8" s="67"/>
      <c r="AO8" s="67"/>
      <c r="AP8" s="67"/>
      <c r="AQ8" s="67"/>
      <c r="AR8" s="67"/>
      <c r="AS8" s="67"/>
      <c r="AT8" s="66">
        <f>データ!T6</f>
        <v>554.58000000000004</v>
      </c>
      <c r="AU8" s="66"/>
      <c r="AV8" s="66"/>
      <c r="AW8" s="66"/>
      <c r="AX8" s="66"/>
      <c r="AY8" s="66"/>
      <c r="AZ8" s="66"/>
      <c r="BA8" s="66"/>
      <c r="BB8" s="66">
        <f>データ!U6</f>
        <v>266.2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3.77</v>
      </c>
      <c r="Q10" s="66"/>
      <c r="R10" s="66"/>
      <c r="S10" s="66"/>
      <c r="T10" s="66"/>
      <c r="U10" s="66"/>
      <c r="V10" s="66"/>
      <c r="W10" s="66">
        <f>データ!Q6</f>
        <v>93.05</v>
      </c>
      <c r="X10" s="66"/>
      <c r="Y10" s="66"/>
      <c r="Z10" s="66"/>
      <c r="AA10" s="66"/>
      <c r="AB10" s="66"/>
      <c r="AC10" s="66"/>
      <c r="AD10" s="67">
        <f>データ!R6</f>
        <v>3510</v>
      </c>
      <c r="AE10" s="67"/>
      <c r="AF10" s="67"/>
      <c r="AG10" s="67"/>
      <c r="AH10" s="67"/>
      <c r="AI10" s="67"/>
      <c r="AJ10" s="67"/>
      <c r="AK10" s="2"/>
      <c r="AL10" s="67">
        <f>データ!V6</f>
        <v>5535</v>
      </c>
      <c r="AM10" s="67"/>
      <c r="AN10" s="67"/>
      <c r="AO10" s="67"/>
      <c r="AP10" s="67"/>
      <c r="AQ10" s="67"/>
      <c r="AR10" s="67"/>
      <c r="AS10" s="67"/>
      <c r="AT10" s="66">
        <f>データ!W6</f>
        <v>5.0999999999999996</v>
      </c>
      <c r="AU10" s="66"/>
      <c r="AV10" s="66"/>
      <c r="AW10" s="66"/>
      <c r="AX10" s="66"/>
      <c r="AY10" s="66"/>
      <c r="AZ10" s="66"/>
      <c r="BA10" s="66"/>
      <c r="BB10" s="66">
        <f>データ!X6</f>
        <v>1085.29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42021</v>
      </c>
      <c r="D6" s="33">
        <f t="shared" si="3"/>
        <v>47</v>
      </c>
      <c r="E6" s="33">
        <f t="shared" si="3"/>
        <v>17</v>
      </c>
      <c r="F6" s="33">
        <f t="shared" si="3"/>
        <v>5</v>
      </c>
      <c r="G6" s="33">
        <f t="shared" si="3"/>
        <v>0</v>
      </c>
      <c r="H6" s="33" t="str">
        <f t="shared" si="3"/>
        <v>宮城県　石巻市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3.77</v>
      </c>
      <c r="Q6" s="34">
        <f t="shared" si="3"/>
        <v>93.05</v>
      </c>
      <c r="R6" s="34">
        <f t="shared" si="3"/>
        <v>3510</v>
      </c>
      <c r="S6" s="34">
        <f t="shared" si="3"/>
        <v>147627</v>
      </c>
      <c r="T6" s="34">
        <f t="shared" si="3"/>
        <v>554.58000000000004</v>
      </c>
      <c r="U6" s="34">
        <f t="shared" si="3"/>
        <v>266.2</v>
      </c>
      <c r="V6" s="34">
        <f t="shared" si="3"/>
        <v>5535</v>
      </c>
      <c r="W6" s="34">
        <f t="shared" si="3"/>
        <v>5.0999999999999996</v>
      </c>
      <c r="X6" s="34">
        <f t="shared" si="3"/>
        <v>1085.29</v>
      </c>
      <c r="Y6" s="35">
        <f>IF(Y7="",NA(),Y7)</f>
        <v>62.18</v>
      </c>
      <c r="Z6" s="35">
        <f t="shared" ref="Z6:AH6" si="4">IF(Z7="",NA(),Z7)</f>
        <v>49.87</v>
      </c>
      <c r="AA6" s="35">
        <f t="shared" si="4"/>
        <v>49.29</v>
      </c>
      <c r="AB6" s="35">
        <f t="shared" si="4"/>
        <v>59.21</v>
      </c>
      <c r="AC6" s="35">
        <f t="shared" si="4"/>
        <v>62.36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1169.08</v>
      </c>
      <c r="BG6" s="35">
        <f t="shared" ref="BG6:BO6" si="7">IF(BG7="",NA(),BG7)</f>
        <v>1819.59</v>
      </c>
      <c r="BH6" s="35">
        <f t="shared" si="7"/>
        <v>1631.27</v>
      </c>
      <c r="BI6" s="35">
        <f t="shared" si="7"/>
        <v>1562.18</v>
      </c>
      <c r="BJ6" s="35">
        <f t="shared" si="7"/>
        <v>545.27</v>
      </c>
      <c r="BK6" s="35">
        <f t="shared" si="7"/>
        <v>1197.82</v>
      </c>
      <c r="BL6" s="35">
        <f t="shared" si="7"/>
        <v>1126.77</v>
      </c>
      <c r="BM6" s="35">
        <f t="shared" si="7"/>
        <v>1044.8</v>
      </c>
      <c r="BN6" s="35">
        <f t="shared" si="7"/>
        <v>1081.8</v>
      </c>
      <c r="BO6" s="35">
        <f t="shared" si="7"/>
        <v>974.93</v>
      </c>
      <c r="BP6" s="34" t="str">
        <f>IF(BP7="","",IF(BP7="-","【-】","【"&amp;SUBSTITUTE(TEXT(BP7,"#,##0.00"),"-","△")&amp;"】"))</f>
        <v>【914.53】</v>
      </c>
      <c r="BQ6" s="35">
        <f>IF(BQ7="",NA(),BQ7)</f>
        <v>40.14</v>
      </c>
      <c r="BR6" s="35">
        <f t="shared" ref="BR6:BZ6" si="8">IF(BR7="",NA(),BR7)</f>
        <v>38.909999999999997</v>
      </c>
      <c r="BS6" s="35">
        <f t="shared" si="8"/>
        <v>55.55</v>
      </c>
      <c r="BT6" s="35">
        <f t="shared" si="8"/>
        <v>65.239999999999995</v>
      </c>
      <c r="BU6" s="35">
        <f t="shared" si="8"/>
        <v>61.86</v>
      </c>
      <c r="BV6" s="35">
        <f t="shared" si="8"/>
        <v>51.03</v>
      </c>
      <c r="BW6" s="35">
        <f t="shared" si="8"/>
        <v>50.9</v>
      </c>
      <c r="BX6" s="35">
        <f t="shared" si="8"/>
        <v>50.82</v>
      </c>
      <c r="BY6" s="35">
        <f t="shared" si="8"/>
        <v>52.19</v>
      </c>
      <c r="BZ6" s="35">
        <f t="shared" si="8"/>
        <v>55.32</v>
      </c>
      <c r="CA6" s="34" t="str">
        <f>IF(CA7="","",IF(CA7="-","【-】","【"&amp;SUBSTITUTE(TEXT(CA7,"#,##0.00"),"-","△")&amp;"】"))</f>
        <v>【55.73】</v>
      </c>
      <c r="CB6" s="35">
        <f>IF(CB7="",NA(),CB7)</f>
        <v>455.21</v>
      </c>
      <c r="CC6" s="35">
        <f t="shared" ref="CC6:CK6" si="9">IF(CC7="",NA(),CC7)</f>
        <v>466.44</v>
      </c>
      <c r="CD6" s="35">
        <f t="shared" si="9"/>
        <v>333.99</v>
      </c>
      <c r="CE6" s="35">
        <f t="shared" si="9"/>
        <v>286.32</v>
      </c>
      <c r="CF6" s="35">
        <f t="shared" si="9"/>
        <v>302.47000000000003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40.71</v>
      </c>
      <c r="CN6" s="35">
        <f t="shared" ref="CN6:CV6" si="10">IF(CN7="",NA(),CN7)</f>
        <v>42.37</v>
      </c>
      <c r="CO6" s="35">
        <f t="shared" si="10"/>
        <v>42.81</v>
      </c>
      <c r="CP6" s="35">
        <f t="shared" si="10"/>
        <v>42.91</v>
      </c>
      <c r="CQ6" s="35">
        <f t="shared" si="10"/>
        <v>66.95</v>
      </c>
      <c r="CR6" s="35">
        <f t="shared" si="10"/>
        <v>54.74</v>
      </c>
      <c r="CS6" s="35">
        <f t="shared" si="10"/>
        <v>53.78</v>
      </c>
      <c r="CT6" s="35">
        <f t="shared" si="10"/>
        <v>53.24</v>
      </c>
      <c r="CU6" s="35">
        <f t="shared" si="10"/>
        <v>52.31</v>
      </c>
      <c r="CV6" s="35">
        <f t="shared" si="10"/>
        <v>60.65</v>
      </c>
      <c r="CW6" s="34" t="str">
        <f>IF(CW7="","",IF(CW7="-","【-】","【"&amp;SUBSTITUTE(TEXT(CW7,"#,##0.00"),"-","△")&amp;"】"))</f>
        <v>【59.15】</v>
      </c>
      <c r="CX6" s="35">
        <f>IF(CX7="",NA(),CX7)</f>
        <v>79.430000000000007</v>
      </c>
      <c r="CY6" s="35">
        <f t="shared" ref="CY6:DG6" si="11">IF(CY7="",NA(),CY7)</f>
        <v>81</v>
      </c>
      <c r="CZ6" s="35">
        <f t="shared" si="11"/>
        <v>82.72</v>
      </c>
      <c r="DA6" s="35">
        <f t="shared" si="11"/>
        <v>75.75</v>
      </c>
      <c r="DB6" s="35">
        <f t="shared" si="11"/>
        <v>77.650000000000006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3.19</v>
      </c>
      <c r="EG6" s="35">
        <f t="shared" si="14"/>
        <v>4.0999999999999996</v>
      </c>
      <c r="EH6" s="35">
        <f t="shared" si="14"/>
        <v>0.24</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42021</v>
      </c>
      <c r="D7" s="37">
        <v>47</v>
      </c>
      <c r="E7" s="37">
        <v>17</v>
      </c>
      <c r="F7" s="37">
        <v>5</v>
      </c>
      <c r="G7" s="37">
        <v>0</v>
      </c>
      <c r="H7" s="37" t="s">
        <v>110</v>
      </c>
      <c r="I7" s="37" t="s">
        <v>111</v>
      </c>
      <c r="J7" s="37" t="s">
        <v>112</v>
      </c>
      <c r="K7" s="37" t="s">
        <v>113</v>
      </c>
      <c r="L7" s="37" t="s">
        <v>114</v>
      </c>
      <c r="M7" s="37"/>
      <c r="N7" s="38" t="s">
        <v>115</v>
      </c>
      <c r="O7" s="38" t="s">
        <v>116</v>
      </c>
      <c r="P7" s="38">
        <v>3.77</v>
      </c>
      <c r="Q7" s="38">
        <v>93.05</v>
      </c>
      <c r="R7" s="38">
        <v>3510</v>
      </c>
      <c r="S7" s="38">
        <v>147627</v>
      </c>
      <c r="T7" s="38">
        <v>554.58000000000004</v>
      </c>
      <c r="U7" s="38">
        <v>266.2</v>
      </c>
      <c r="V7" s="38">
        <v>5535</v>
      </c>
      <c r="W7" s="38">
        <v>5.0999999999999996</v>
      </c>
      <c r="X7" s="38">
        <v>1085.29</v>
      </c>
      <c r="Y7" s="38">
        <v>62.18</v>
      </c>
      <c r="Z7" s="38">
        <v>49.87</v>
      </c>
      <c r="AA7" s="38">
        <v>49.29</v>
      </c>
      <c r="AB7" s="38">
        <v>59.21</v>
      </c>
      <c r="AC7" s="38">
        <v>62.36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1169.08</v>
      </c>
      <c r="BG7" s="38">
        <v>1819.59</v>
      </c>
      <c r="BH7" s="38">
        <v>1631.27</v>
      </c>
      <c r="BI7" s="38">
        <v>1562.18</v>
      </c>
      <c r="BJ7" s="38">
        <v>545.27</v>
      </c>
      <c r="BK7" s="38">
        <v>1197.82</v>
      </c>
      <c r="BL7" s="38">
        <v>1126.77</v>
      </c>
      <c r="BM7" s="38">
        <v>1044.8</v>
      </c>
      <c r="BN7" s="38">
        <v>1081.8</v>
      </c>
      <c r="BO7" s="38">
        <v>974.93</v>
      </c>
      <c r="BP7" s="38">
        <v>914.53</v>
      </c>
      <c r="BQ7" s="38">
        <v>40.14</v>
      </c>
      <c r="BR7" s="38">
        <v>38.909999999999997</v>
      </c>
      <c r="BS7" s="38">
        <v>55.55</v>
      </c>
      <c r="BT7" s="38">
        <v>65.239999999999995</v>
      </c>
      <c r="BU7" s="38">
        <v>61.86</v>
      </c>
      <c r="BV7" s="38">
        <v>51.03</v>
      </c>
      <c r="BW7" s="38">
        <v>50.9</v>
      </c>
      <c r="BX7" s="38">
        <v>50.82</v>
      </c>
      <c r="BY7" s="38">
        <v>52.19</v>
      </c>
      <c r="BZ7" s="38">
        <v>55.32</v>
      </c>
      <c r="CA7" s="38">
        <v>55.73</v>
      </c>
      <c r="CB7" s="38">
        <v>455.21</v>
      </c>
      <c r="CC7" s="38">
        <v>466.44</v>
      </c>
      <c r="CD7" s="38">
        <v>333.99</v>
      </c>
      <c r="CE7" s="38">
        <v>286.32</v>
      </c>
      <c r="CF7" s="38">
        <v>302.47000000000003</v>
      </c>
      <c r="CG7" s="38">
        <v>289.60000000000002</v>
      </c>
      <c r="CH7" s="38">
        <v>293.27</v>
      </c>
      <c r="CI7" s="38">
        <v>300.52</v>
      </c>
      <c r="CJ7" s="38">
        <v>296.14</v>
      </c>
      <c r="CK7" s="38">
        <v>283.17</v>
      </c>
      <c r="CL7" s="38">
        <v>276.77999999999997</v>
      </c>
      <c r="CM7" s="38">
        <v>40.71</v>
      </c>
      <c r="CN7" s="38">
        <v>42.37</v>
      </c>
      <c r="CO7" s="38">
        <v>42.81</v>
      </c>
      <c r="CP7" s="38">
        <v>42.91</v>
      </c>
      <c r="CQ7" s="38">
        <v>66.95</v>
      </c>
      <c r="CR7" s="38">
        <v>54.74</v>
      </c>
      <c r="CS7" s="38">
        <v>53.78</v>
      </c>
      <c r="CT7" s="38">
        <v>53.24</v>
      </c>
      <c r="CU7" s="38">
        <v>52.31</v>
      </c>
      <c r="CV7" s="38">
        <v>60.65</v>
      </c>
      <c r="CW7" s="38">
        <v>59.15</v>
      </c>
      <c r="CX7" s="38">
        <v>79.430000000000007</v>
      </c>
      <c r="CY7" s="38">
        <v>81</v>
      </c>
      <c r="CZ7" s="38">
        <v>82.72</v>
      </c>
      <c r="DA7" s="38">
        <v>75.75</v>
      </c>
      <c r="DB7" s="38">
        <v>77.650000000000006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3.19</v>
      </c>
      <c r="EG7" s="38">
        <v>4.0999999999999996</v>
      </c>
      <c r="EH7" s="38">
        <v>0.24</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高瀬 好伸 [Yoshinobu Takase]</cp:lastModifiedBy>
  <cp:lastPrinted>2018-02-14T07:06:00Z</cp:lastPrinted>
  <dcterms:created xsi:type="dcterms:W3CDTF">2017-12-25T02:24:38Z</dcterms:created>
  <dcterms:modified xsi:type="dcterms:W3CDTF">2018-02-15T05:10:35Z</dcterms:modified>
  <cp:category/>
</cp:coreProperties>
</file>