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上下水道課\B総務\⑫照会応答\市町村課照会\H28\経営比較分析表（Ｈ29.2）\大和町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<sst xmlns="http://schemas.openxmlformats.org/spreadsheetml/2006/main" count="232" uniqueCount="111">
  <si>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</si>
  <si>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</si>
  <si>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</si>
  <si>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</si>
  <si>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</si>
  <si>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</si>
  <si>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</si>
  <si>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</si>
  <si>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</si>
  <si>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</si>
  <si>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</si>
  <si>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</si>
  <si>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</si>
  <si>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</si>
  <si>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</si>
  <si>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</si>
  <si>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</si>
  <si>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</si>
  <si>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</si>
  <si>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</si>
  <si>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</si>
  <si>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</si>
  <si>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</si>
  <si>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</si>
  <si>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</si>
  <si>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</si>
  <si>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</si>
  <si>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</si>
  <si>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</si>
  <si>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</si>
  <si>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</si>
  <si>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</si>
  <si>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</si>
  <si>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</si>
  <si>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</si>
  <si>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</si>
  <si>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</si>
  <si>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</si>
  <si>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</si>
  <si>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</si>
  <si>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</si>
  <si>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</si>
  <si>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</si>
  <si>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</si>
  <si>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</si>
  <si>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</si>
  <si>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</si>
  <si>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</si>
  <si>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</si>
  <si>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</si>
  <si>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</si>
  <si>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</si>
  <si>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</si>
  <si>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</si>
  <si>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</si>
  <si>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</si>
  <si>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</si>
  <si>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</si>
  <si>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</si>
  <si>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</si>
  <si>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</si>
  <si>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</si>
  <si>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</si>
  <si>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</si>
  <si>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</si>
  <si>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</si>
  <si>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</si>
  <si>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</si>
  <si>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</si>
  <si>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</si>
  <si>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</si>
  <si>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</si>
  <si>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</si>
  <si>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</si>
  <si>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</si>
  <si>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</si>
  <si>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</si>
  <si>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</si>
  <si>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</si>
  <si>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</si>
  <si>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</si>
  <si>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</si>
  <si>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</si>
  <si>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</si>
  <si>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</si>
  <si>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</si>
  <si>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</si>
  <si>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</si>
  <si>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</si>
  <si>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</si>
  <si>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</si>
  <si>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</si>
  <si>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</si>
  <si>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</si>
  <si>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</si>
  <si>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</si>
  <si>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大和町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</si>
  <si>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</si>
  <si>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</si>
  <si>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</si>
  <si>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</si>
  <si>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</si>
  <si>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</si>
  <si>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</si>
  <si>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</si>
  <si>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</si>
  <si>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</si>
  <si>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</si>
  <si>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①有形固定資産減価償却率、②管渠老朽化率、③管渠改善率については、法非適用のため、該当がない。
　大和町では、平成１８年度から、町が事業主体となり、浄化槽を設置し、維持管理を行う「市町村設置型」により浄化槽の整備、普及に努めてきた。
　また、平成１８年度以前に、個人で浄化槽を設置した方から、浄化槽の寄付を受け、併せて町で管理を行っており、平成２８年度途中で、管理基数は、合計３６６基になっている。
　浄化槽については、一般的に３０年程度、また、ブロア等の附帯設備については、１０年程度の実耐用年数があるとされているが、当初設置後、１５～２０年程度経過している浄化槽もあることから、町が費用負担しての、修繕・更新経費が増加傾向にあり、今後も同様に発生が見込まれてい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6">
      <t>カン</t>
    </rPh>
    <rPh sb="16" eb="17">
      <t>キョ</t>
    </rPh>
    <rPh sb="17" eb="20">
      <t>ロウキュウカ</t>
    </rPh>
    <rPh sb="20" eb="21">
      <t>リツ</t>
    </rPh>
    <rPh sb="23" eb="24">
      <t>カン</t>
    </rPh>
    <rPh sb="24" eb="25">
      <t>キョ</t>
    </rPh>
    <rPh sb="25" eb="27">
      <t>カイゼン</t>
    </rPh>
    <rPh sb="27" eb="28">
      <t>リツ</t>
    </rPh>
    <rPh sb="34" eb="35">
      <t>ホウ</t>
    </rPh>
    <rPh sb="35" eb="36">
      <t>ヒ</t>
    </rPh>
    <rPh sb="36" eb="38">
      <t>テキヨウ</t>
    </rPh>
    <rPh sb="42" eb="44">
      <t>ガイトウ</t>
    </rPh>
    <rPh sb="50" eb="52">
      <t>タイワ</t>
    </rPh>
    <rPh sb="52" eb="53">
      <t>チョウ</t>
    </rPh>
    <rPh sb="56" eb="58">
      <t>ヘイセイ</t>
    </rPh>
    <rPh sb="60" eb="62">
      <t>ネンド</t>
    </rPh>
    <rPh sb="65" eb="66">
      <t>マチ</t>
    </rPh>
    <rPh sb="67" eb="69">
      <t>ジギョウ</t>
    </rPh>
    <rPh sb="69" eb="71">
      <t>シュタイ</t>
    </rPh>
    <rPh sb="75" eb="78">
      <t>ジョウカソウ</t>
    </rPh>
    <rPh sb="79" eb="81">
      <t>セッチ</t>
    </rPh>
    <rPh sb="83" eb="85">
      <t>イジ</t>
    </rPh>
    <rPh sb="85" eb="87">
      <t>カンリ</t>
    </rPh>
    <rPh sb="88" eb="89">
      <t>オコナ</t>
    </rPh>
    <rPh sb="91" eb="94">
      <t>シチョウソン</t>
    </rPh>
    <rPh sb="94" eb="97">
      <t>セッチガタ</t>
    </rPh>
    <rPh sb="101" eb="104">
      <t>ジョウカソウ</t>
    </rPh>
    <rPh sb="105" eb="107">
      <t>セイビ</t>
    </rPh>
    <rPh sb="108" eb="110">
      <t>フキュウ</t>
    </rPh>
    <rPh sb="111" eb="112">
      <t>ツト</t>
    </rPh>
    <rPh sb="122" eb="124">
      <t>ヘイセイ</t>
    </rPh>
    <rPh sb="126" eb="128">
      <t>ネンド</t>
    </rPh>
    <rPh sb="128" eb="130">
      <t>イゼン</t>
    </rPh>
    <rPh sb="132" eb="134">
      <t>コジン</t>
    </rPh>
    <rPh sb="135" eb="138">
      <t>ジョウカソウ</t>
    </rPh>
    <rPh sb="139" eb="141">
      <t>セッチ</t>
    </rPh>
    <rPh sb="143" eb="144">
      <t>カタ</t>
    </rPh>
    <rPh sb="147" eb="150">
      <t>ジョウカソウ</t>
    </rPh>
    <rPh sb="151" eb="153">
      <t>キフ</t>
    </rPh>
    <rPh sb="154" eb="155">
      <t>ウ</t>
    </rPh>
    <rPh sb="157" eb="158">
      <t>アワ</t>
    </rPh>
    <rPh sb="160" eb="161">
      <t>マチ</t>
    </rPh>
    <rPh sb="162" eb="164">
      <t>カンリ</t>
    </rPh>
    <rPh sb="165" eb="166">
      <t>オコナ</t>
    </rPh>
    <rPh sb="171" eb="173">
      <t>ヘイセイ</t>
    </rPh>
    <rPh sb="175" eb="177">
      <t>ネンド</t>
    </rPh>
    <rPh sb="177" eb="179">
      <t>トチュウ</t>
    </rPh>
    <rPh sb="181" eb="183">
      <t>カンリ</t>
    </rPh>
    <rPh sb="183" eb="185">
      <t>キスウ</t>
    </rPh>
    <rPh sb="187" eb="189">
      <t>ゴウケイ</t>
    </rPh>
    <rPh sb="192" eb="193">
      <t>キ</t>
    </rPh>
    <rPh sb="202" eb="205">
      <t>ジョウカソウ</t>
    </rPh>
    <rPh sb="211" eb="214">
      <t>イッパンテキ</t>
    </rPh>
    <rPh sb="217" eb="218">
      <t>ネン</t>
    </rPh>
    <rPh sb="218" eb="220">
      <t>テイド</t>
    </rPh>
    <rPh sb="227" eb="228">
      <t>トウ</t>
    </rPh>
    <rPh sb="229" eb="231">
      <t>フタイ</t>
    </rPh>
    <rPh sb="231" eb="233">
      <t>セツビ</t>
    </rPh>
    <rPh sb="241" eb="242">
      <t>ネン</t>
    </rPh>
    <rPh sb="242" eb="244">
      <t>テイド</t>
    </rPh>
    <rPh sb="245" eb="246">
      <t>ジツ</t>
    </rPh>
    <rPh sb="246" eb="248">
      <t>タイヨウ</t>
    </rPh>
    <rPh sb="248" eb="250">
      <t>ネンスウ</t>
    </rPh>
    <rPh sb="261" eb="263">
      <t>トウショ</t>
    </rPh>
    <rPh sb="263" eb="265">
      <t>セッチ</t>
    </rPh>
    <rPh sb="265" eb="266">
      <t>ゴ</t>
    </rPh>
    <rPh sb="292" eb="293">
      <t>マチ</t>
    </rPh>
    <rPh sb="294" eb="296">
      <t>ヒヨウ</t>
    </rPh>
    <rPh sb="296" eb="298">
      <t>フタン</t>
    </rPh>
    <rPh sb="302" eb="304">
      <t>シュウゼン</t>
    </rPh>
    <rPh sb="305" eb="307">
      <t>コウシン</t>
    </rPh>
    <rPh sb="307" eb="309">
      <t>ケイヒ</t>
    </rPh>
    <rPh sb="310" eb="312">
      <t>ゾウカ</t>
    </rPh>
    <rPh sb="312" eb="314">
      <t>ケイコウ</t>
    </rPh>
    <rPh sb="318" eb="320">
      <t>コンゴ</t>
    </rPh>
    <rPh sb="321" eb="323">
      <t>ドウヨウ</t>
    </rPh>
    <rPh sb="324" eb="326">
      <t>ハッセイ</t>
    </rPh>
    <rPh sb="327" eb="329">
      <t>ミコ</t>
    </rPh>
    <phoneticPr fontId="4"/>
  </si>
  <si>
    <t>　現在、町内で合併処理浄化槽による汚水処理を計画している区域のうち、合併処理浄化槽未設置の世帯が、約２５０世帯残っている。町では、平成２８年度からの新たな５ヵ年の整備計画を策定し、今後も計画的な合併処理浄化槽設置による、水洗化率の向上を図っている。
　また、今後、浄化槽本体や付帯設備の経年劣化に伴う、修繕・更新経費の増加が見込まれるとともに、維持管理経費（清掃・保守点検）を使用料収入で賄えていない状況であり、全体的な収支についても、一般会計からの繰入金に負うところが大きい。
　このことから、更なる効率的な維持管理に努めるとともに、他の下水道事業（公共下水道、農業集落排水事業）との兼ね合いもあるが、場合により、使用料体系の見直しも含め、検討を行っていく。</t>
    <rPh sb="1" eb="3">
      <t>ゲンザイ</t>
    </rPh>
    <rPh sb="4" eb="6">
      <t>チョウナイ</t>
    </rPh>
    <rPh sb="7" eb="9">
      <t>ガッペイ</t>
    </rPh>
    <rPh sb="9" eb="11">
      <t>ショリ</t>
    </rPh>
    <rPh sb="11" eb="14">
      <t>ジョウカソウ</t>
    </rPh>
    <rPh sb="17" eb="19">
      <t>オスイ</t>
    </rPh>
    <rPh sb="19" eb="21">
      <t>ショリ</t>
    </rPh>
    <rPh sb="22" eb="24">
      <t>ケイカク</t>
    </rPh>
    <rPh sb="28" eb="30">
      <t>クイキ</t>
    </rPh>
    <rPh sb="34" eb="36">
      <t>ガッペイ</t>
    </rPh>
    <rPh sb="36" eb="38">
      <t>ショリ</t>
    </rPh>
    <rPh sb="38" eb="40">
      <t>ジョウカ</t>
    </rPh>
    <rPh sb="40" eb="41">
      <t>ソウ</t>
    </rPh>
    <rPh sb="41" eb="44">
      <t>ミセッチ</t>
    </rPh>
    <rPh sb="45" eb="47">
      <t>セタイ</t>
    </rPh>
    <rPh sb="49" eb="50">
      <t>ヤク</t>
    </rPh>
    <rPh sb="53" eb="55">
      <t>セタイ</t>
    </rPh>
    <rPh sb="55" eb="56">
      <t>ノコ</t>
    </rPh>
    <rPh sb="61" eb="62">
      <t>マチ</t>
    </rPh>
    <rPh sb="65" eb="67">
      <t>ヘイセイ</t>
    </rPh>
    <rPh sb="69" eb="71">
      <t>ネンド</t>
    </rPh>
    <rPh sb="74" eb="75">
      <t>アラ</t>
    </rPh>
    <rPh sb="79" eb="80">
      <t>ネン</t>
    </rPh>
    <rPh sb="81" eb="83">
      <t>セイビ</t>
    </rPh>
    <rPh sb="83" eb="85">
      <t>ケイカク</t>
    </rPh>
    <rPh sb="86" eb="88">
      <t>サクテイ</t>
    </rPh>
    <rPh sb="90" eb="92">
      <t>コンゴ</t>
    </rPh>
    <rPh sb="93" eb="96">
      <t>ケイカクテキ</t>
    </rPh>
    <rPh sb="97" eb="99">
      <t>ガッペイ</t>
    </rPh>
    <rPh sb="99" eb="101">
      <t>ショリ</t>
    </rPh>
    <rPh sb="101" eb="104">
      <t>ジョウカソウ</t>
    </rPh>
    <rPh sb="104" eb="106">
      <t>セッチ</t>
    </rPh>
    <rPh sb="110" eb="113">
      <t>スイセンカ</t>
    </rPh>
    <rPh sb="113" eb="114">
      <t>リツ</t>
    </rPh>
    <rPh sb="115" eb="117">
      <t>コウジョウ</t>
    </rPh>
    <rPh sb="118" eb="119">
      <t>ハカ</t>
    </rPh>
    <rPh sb="129" eb="131">
      <t>コンゴ</t>
    </rPh>
    <rPh sb="132" eb="135">
      <t>ジョウカソウ</t>
    </rPh>
    <rPh sb="135" eb="137">
      <t>ホンタイ</t>
    </rPh>
    <rPh sb="138" eb="140">
      <t>フタイ</t>
    </rPh>
    <rPh sb="140" eb="142">
      <t>セツビ</t>
    </rPh>
    <rPh sb="143" eb="145">
      <t>ケイネン</t>
    </rPh>
    <rPh sb="145" eb="147">
      <t>レッカ</t>
    </rPh>
    <rPh sb="148" eb="149">
      <t>トモナ</t>
    </rPh>
    <rPh sb="151" eb="153">
      <t>シュウゼン</t>
    </rPh>
    <rPh sb="154" eb="156">
      <t>コウシン</t>
    </rPh>
    <rPh sb="156" eb="158">
      <t>ケイヒ</t>
    </rPh>
    <rPh sb="159" eb="161">
      <t>ゾウカ</t>
    </rPh>
    <rPh sb="162" eb="164">
      <t>ミコ</t>
    </rPh>
    <rPh sb="172" eb="174">
      <t>イジ</t>
    </rPh>
    <rPh sb="174" eb="176">
      <t>カンリ</t>
    </rPh>
    <rPh sb="176" eb="178">
      <t>ケイヒ</t>
    </rPh>
    <rPh sb="179" eb="181">
      <t>セイソウ</t>
    </rPh>
    <rPh sb="182" eb="184">
      <t>ホシュ</t>
    </rPh>
    <rPh sb="184" eb="186">
      <t>テンケン</t>
    </rPh>
    <rPh sb="188" eb="190">
      <t>シヨウ</t>
    </rPh>
    <rPh sb="190" eb="191">
      <t>リョウ</t>
    </rPh>
    <rPh sb="191" eb="193">
      <t>シュウニュウ</t>
    </rPh>
    <rPh sb="194" eb="195">
      <t>マカナ</t>
    </rPh>
    <rPh sb="200" eb="202">
      <t>ジョウキョウ</t>
    </rPh>
    <rPh sb="206" eb="209">
      <t>ゼンタイテキ</t>
    </rPh>
    <rPh sb="210" eb="212">
      <t>シュウシ</t>
    </rPh>
    <rPh sb="218" eb="220">
      <t>イッパン</t>
    </rPh>
    <rPh sb="220" eb="222">
      <t>カイケイ</t>
    </rPh>
    <rPh sb="225" eb="227">
      <t>クリイレ</t>
    </rPh>
    <rPh sb="227" eb="228">
      <t>キン</t>
    </rPh>
    <rPh sb="229" eb="230">
      <t>オ</t>
    </rPh>
    <rPh sb="235" eb="236">
      <t>オオ</t>
    </rPh>
    <rPh sb="248" eb="249">
      <t>サラ</t>
    </rPh>
    <rPh sb="251" eb="254">
      <t>コウリツテキ</t>
    </rPh>
    <rPh sb="255" eb="257">
      <t>イジ</t>
    </rPh>
    <rPh sb="257" eb="259">
      <t>カンリ</t>
    </rPh>
    <rPh sb="260" eb="261">
      <t>ツト</t>
    </rPh>
    <rPh sb="268" eb="269">
      <t>タ</t>
    </rPh>
    <rPh sb="270" eb="273">
      <t>ゲスイドウ</t>
    </rPh>
    <rPh sb="273" eb="275">
      <t>ジギョウ</t>
    </rPh>
    <rPh sb="276" eb="278">
      <t>コウキョウ</t>
    </rPh>
    <rPh sb="278" eb="280">
      <t>ゲスイ</t>
    </rPh>
    <rPh sb="280" eb="281">
      <t>ドウ</t>
    </rPh>
    <rPh sb="282" eb="284">
      <t>ノウギョウ</t>
    </rPh>
    <rPh sb="284" eb="286">
      <t>シュウラク</t>
    </rPh>
    <rPh sb="286" eb="288">
      <t>ハイスイ</t>
    </rPh>
    <rPh sb="288" eb="290">
      <t>ジギョウ</t>
    </rPh>
    <rPh sb="293" eb="294">
      <t>カ</t>
    </rPh>
    <rPh sb="295" eb="296">
      <t>ア</t>
    </rPh>
    <rPh sb="302" eb="304">
      <t>バアイ</t>
    </rPh>
    <rPh sb="308" eb="310">
      <t>シヨウ</t>
    </rPh>
    <rPh sb="310" eb="311">
      <t>リョウ</t>
    </rPh>
    <rPh sb="311" eb="313">
      <t>タイケイ</t>
    </rPh>
    <rPh sb="314" eb="316">
      <t>ミナオ</t>
    </rPh>
    <rPh sb="318" eb="319">
      <t>フク</t>
    </rPh>
    <rPh sb="321" eb="323">
      <t>ケントウ</t>
    </rPh>
    <rPh sb="324" eb="325">
      <t>オコナ</t>
    </rPh>
    <phoneticPr fontId="4"/>
  </si>
  <si>
    <t xml:space="preserve"> ①収益的収支比率については、平成２７年度は、ほぼ横ばいで、維持管理費、地方債償還金を賄えているが、収入の半分以上が一般会計繰入金で、使用料収入の占める割合は、約２割となっている。
　②累積欠損金、③流動比率は法非適用のため、該当はないが、使用料収入や、一般会計繰入金により、毎年黒字決算となっている。
　④企業債残高は、新規起債発行も落ち着き、償還が始まってきていることから、今後減少傾向となる見込みである。
　類似団体と比べ、⑤経費回収率は低いものの、⑥汚水処理原価は低いため、経費削減が見られる。しかし、浄化槽の経年劣化に伴う更新、修繕費用が年々増加し、今後も継続して見込まれることから、適正な使用料収入の確保が必要となってくる。
　⑦施設利用率、⑧水洗化率は、平均を下回り、ほぼ横ばい傾向であるが、下水道区域以外の非水洗化者に対し、合併処理浄化槽の設置を促していきたい。</t>
    <rPh sb="7" eb="9">
      <t>ヒリツ</t>
    </rPh>
    <rPh sb="15" eb="17">
      <t>ヘイセイ</t>
    </rPh>
    <rPh sb="19" eb="21">
      <t>ネンド</t>
    </rPh>
    <rPh sb="25" eb="26">
      <t>ヨコ</t>
    </rPh>
    <rPh sb="43" eb="44">
      <t>マカナ</t>
    </rPh>
    <rPh sb="50" eb="52">
      <t>シュウニュウ</t>
    </rPh>
    <rPh sb="53" eb="55">
      <t>ハンブン</t>
    </rPh>
    <rPh sb="55" eb="57">
      <t>イジョウ</t>
    </rPh>
    <rPh sb="58" eb="60">
      <t>イッパン</t>
    </rPh>
    <rPh sb="60" eb="62">
      <t>カイケイ</t>
    </rPh>
    <rPh sb="62" eb="64">
      <t>クリイレ</t>
    </rPh>
    <rPh sb="64" eb="65">
      <t>キン</t>
    </rPh>
    <rPh sb="67" eb="69">
      <t>シヨウ</t>
    </rPh>
    <rPh sb="69" eb="70">
      <t>リョウ</t>
    </rPh>
    <rPh sb="70" eb="72">
      <t>シュウニュウ</t>
    </rPh>
    <rPh sb="73" eb="74">
      <t>シ</t>
    </rPh>
    <rPh sb="76" eb="78">
      <t>ワリアイ</t>
    </rPh>
    <rPh sb="80" eb="81">
      <t>ヤク</t>
    </rPh>
    <rPh sb="82" eb="83">
      <t>ワリ</t>
    </rPh>
    <rPh sb="120" eb="122">
      <t>シヨウ</t>
    </rPh>
    <rPh sb="122" eb="123">
      <t>リョウ</t>
    </rPh>
    <rPh sb="123" eb="125">
      <t>シュウニュウ</t>
    </rPh>
    <rPh sb="127" eb="129">
      <t>イッパン</t>
    </rPh>
    <rPh sb="129" eb="131">
      <t>カイケイ</t>
    </rPh>
    <rPh sb="131" eb="133">
      <t>クリイレ</t>
    </rPh>
    <rPh sb="133" eb="134">
      <t>キン</t>
    </rPh>
    <rPh sb="154" eb="156">
      <t>キギョウ</t>
    </rPh>
    <rPh sb="156" eb="157">
      <t>サイ</t>
    </rPh>
    <rPh sb="157" eb="158">
      <t>ザン</t>
    </rPh>
    <rPh sb="158" eb="159">
      <t>タカ</t>
    </rPh>
    <rPh sb="161" eb="163">
      <t>シンキ</t>
    </rPh>
    <rPh sb="163" eb="165">
      <t>キサイ</t>
    </rPh>
    <rPh sb="165" eb="167">
      <t>ハッコウ</t>
    </rPh>
    <rPh sb="168" eb="169">
      <t>オ</t>
    </rPh>
    <rPh sb="170" eb="171">
      <t>ツ</t>
    </rPh>
    <rPh sb="173" eb="175">
      <t>ショウカン</t>
    </rPh>
    <rPh sb="176" eb="177">
      <t>ハジ</t>
    </rPh>
    <rPh sb="189" eb="191">
      <t>コンゴ</t>
    </rPh>
    <rPh sb="191" eb="193">
      <t>ゲンショウ</t>
    </rPh>
    <rPh sb="193" eb="195">
      <t>ケイコウ</t>
    </rPh>
    <rPh sb="198" eb="200">
      <t>ミコ</t>
    </rPh>
    <rPh sb="207" eb="209">
      <t>ルイジ</t>
    </rPh>
    <rPh sb="209" eb="211">
      <t>ダンタイ</t>
    </rPh>
    <rPh sb="212" eb="213">
      <t>クラ</t>
    </rPh>
    <rPh sb="216" eb="218">
      <t>ケイヒ</t>
    </rPh>
    <rPh sb="218" eb="220">
      <t>カイシュウ</t>
    </rPh>
    <rPh sb="220" eb="221">
      <t>リツ</t>
    </rPh>
    <rPh sb="222" eb="223">
      <t>ヒク</t>
    </rPh>
    <rPh sb="229" eb="231">
      <t>オスイ</t>
    </rPh>
    <rPh sb="231" eb="233">
      <t>ショリ</t>
    </rPh>
    <rPh sb="233" eb="235">
      <t>ゲンカ</t>
    </rPh>
    <rPh sb="236" eb="237">
      <t>ヒク</t>
    </rPh>
    <rPh sb="241" eb="243">
      <t>ケイヒ</t>
    </rPh>
    <rPh sb="243" eb="245">
      <t>サクゲン</t>
    </rPh>
    <rPh sb="246" eb="247">
      <t>ミ</t>
    </rPh>
    <rPh sb="255" eb="258">
      <t>ジョウカソウ</t>
    </rPh>
    <rPh sb="259" eb="261">
      <t>ケイネン</t>
    </rPh>
    <rPh sb="261" eb="263">
      <t>レッカ</t>
    </rPh>
    <rPh sb="264" eb="265">
      <t>トモナ</t>
    </rPh>
    <rPh sb="266" eb="268">
      <t>コウシン</t>
    </rPh>
    <rPh sb="269" eb="271">
      <t>シュウゼン</t>
    </rPh>
    <rPh sb="271" eb="273">
      <t>ヒヨウ</t>
    </rPh>
    <rPh sb="274" eb="276">
      <t>ネンネン</t>
    </rPh>
    <rPh sb="276" eb="278">
      <t>ゾウカ</t>
    </rPh>
    <rPh sb="280" eb="282">
      <t>コンゴ</t>
    </rPh>
    <rPh sb="283" eb="285">
      <t>ケイゾク</t>
    </rPh>
    <rPh sb="287" eb="289">
      <t>ミコ</t>
    </rPh>
    <rPh sb="297" eb="299">
      <t>テキセイ</t>
    </rPh>
    <rPh sb="300" eb="302">
      <t>シヨウ</t>
    </rPh>
    <rPh sb="302" eb="303">
      <t>リョウ</t>
    </rPh>
    <rPh sb="303" eb="305">
      <t>シュウニュウ</t>
    </rPh>
    <rPh sb="306" eb="308">
      <t>カクホ</t>
    </rPh>
    <rPh sb="309" eb="311">
      <t>ヒツヨウ</t>
    </rPh>
    <rPh sb="321" eb="323">
      <t>シセツ</t>
    </rPh>
    <rPh sb="323" eb="326">
      <t>リヨウリツ</t>
    </rPh>
    <rPh sb="328" eb="331">
      <t>スイセンカ</t>
    </rPh>
    <rPh sb="331" eb="332">
      <t>リツ</t>
    </rPh>
    <rPh sb="334" eb="336">
      <t>ヘイキン</t>
    </rPh>
    <rPh sb="337" eb="339">
      <t>シタマワ</t>
    </rPh>
    <rPh sb="343" eb="344">
      <t>ヨコ</t>
    </rPh>
    <rPh sb="346" eb="348">
      <t>ケイコウ</t>
    </rPh>
    <rPh sb="353" eb="356">
      <t>ゲスイドウ</t>
    </rPh>
    <rPh sb="356" eb="358">
      <t>クイキ</t>
    </rPh>
    <rPh sb="358" eb="360">
      <t>イガイ</t>
    </rPh>
    <rPh sb="361" eb="362">
      <t>ヒ</t>
    </rPh>
    <rPh sb="362" eb="365">
      <t>スイセンカ</t>
    </rPh>
    <rPh sb="365" eb="366">
      <t>シャ</t>
    </rPh>
    <rPh sb="367" eb="368">
      <t>タイ</t>
    </rPh>
    <rPh sb="370" eb="372">
      <t>ガッペイ</t>
    </rPh>
    <rPh sb="372" eb="374">
      <t>ショリ</t>
    </rPh>
    <rPh sb="374" eb="377">
      <t>ジョウカソウ</t>
    </rPh>
    <rPh sb="378" eb="380">
      <t>セッチ</t>
    </rPh>
    <rPh sb="381" eb="382">
      <t>ウナガ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</si>
</sst>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150328"/>
        <c:axId val="9246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150328"/>
        <c:axId val="92464240"/>
      </c:lineChart>
      <c:dateAx>
        <c:axId val="195150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464240"/>
        <c:crosses val="autoZero"/>
        <c:auto val="1"/>
        <c:lblOffset val="100"/>
        <c:baseTimeUnit val="years"/>
      </c:dateAx>
      <c:valAx>
        <c:axId val="9246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150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49.56</c:v>
                </c:pt>
                <c:pt idx="1">
                  <c:v>51.06</c:v>
                </c:pt>
                <c:pt idx="2">
                  <c:v>51.67</c:v>
                </c:pt>
                <c:pt idx="3">
                  <c:v>50.7</c:v>
                </c:pt>
                <c:pt idx="4">
                  <c:v>51.38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492760"/>
        <c:axId val="27949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492760"/>
        <c:axId val="279493152"/>
      </c:lineChart>
      <c:dateAx>
        <c:axId val="279492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9493152"/>
        <c:crosses val="autoZero"/>
        <c:auto val="1"/>
        <c:lblOffset val="100"/>
        <c:baseTimeUnit val="years"/>
      </c:dateAx>
      <c:valAx>
        <c:axId val="27949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9492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56.22</c:v>
                </c:pt>
                <c:pt idx="1">
                  <c:v>53.81</c:v>
                </c:pt>
                <c:pt idx="2">
                  <c:v>51.1</c:v>
                </c:pt>
                <c:pt idx="3">
                  <c:v>52.47</c:v>
                </c:pt>
                <c:pt idx="4">
                  <c:v>54.04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494328"/>
        <c:axId val="27949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494328"/>
        <c:axId val="279494720"/>
      </c:lineChart>
      <c:dateAx>
        <c:axId val="279494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9494720"/>
        <c:crosses val="autoZero"/>
        <c:auto val="1"/>
        <c:lblOffset val="100"/>
        <c:baseTimeUnit val="years"/>
      </c:dateAx>
      <c:valAx>
        <c:axId val="27949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9494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102.58</c:v>
                </c:pt>
                <c:pt idx="1">
                  <c:v>92.45</c:v>
                </c:pt>
                <c:pt idx="2">
                  <c:v>101.3</c:v>
                </c:pt>
                <c:pt idx="3">
                  <c:v>97.34</c:v>
                </c:pt>
                <c:pt idx="4">
                  <c:v>99.27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886064"/>
        <c:axId val="192937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886064"/>
        <c:axId val="192937992"/>
      </c:lineChart>
      <c:dateAx>
        <c:axId val="19288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2937992"/>
        <c:crosses val="autoZero"/>
        <c:auto val="1"/>
        <c:lblOffset val="100"/>
        <c:baseTimeUnit val="years"/>
      </c:dateAx>
      <c:valAx>
        <c:axId val="192937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288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45984"/>
        <c:axId val="19294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45984"/>
        <c:axId val="192946368"/>
      </c:lineChart>
      <c:dateAx>
        <c:axId val="19294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2946368"/>
        <c:crosses val="autoZero"/>
        <c:auto val="1"/>
        <c:lblOffset val="100"/>
        <c:baseTimeUnit val="years"/>
      </c:dateAx>
      <c:valAx>
        <c:axId val="19294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294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034944"/>
        <c:axId val="19334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34944"/>
        <c:axId val="193342800"/>
      </c:lineChart>
      <c:dateAx>
        <c:axId val="19303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3342800"/>
        <c:crosses val="autoZero"/>
        <c:auto val="1"/>
        <c:lblOffset val="100"/>
        <c:baseTimeUnit val="years"/>
      </c:dateAx>
      <c:valAx>
        <c:axId val="19334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303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5152"/>
        <c:axId val="193345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45152"/>
        <c:axId val="193345544"/>
      </c:lineChart>
      <c:dateAx>
        <c:axId val="19334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3345544"/>
        <c:crosses val="autoZero"/>
        <c:auto val="1"/>
        <c:lblOffset val="100"/>
        <c:baseTimeUnit val="years"/>
      </c:dateAx>
      <c:valAx>
        <c:axId val="193345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334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6720"/>
        <c:axId val="193347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46720"/>
        <c:axId val="193347112"/>
      </c:lineChart>
      <c:dateAx>
        <c:axId val="19334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3347112"/>
        <c:crosses val="autoZero"/>
        <c:auto val="1"/>
        <c:lblOffset val="100"/>
        <c:baseTimeUnit val="years"/>
      </c:dateAx>
      <c:valAx>
        <c:axId val="193347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334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984.17</c:v>
                </c:pt>
                <c:pt idx="1">
                  <c:v>965.9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4760"/>
        <c:axId val="19334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44760"/>
        <c:axId val="193348288"/>
      </c:lineChart>
      <c:dateAx>
        <c:axId val="193344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3348288"/>
        <c:crosses val="autoZero"/>
        <c:auto val="1"/>
        <c:lblOffset val="100"/>
        <c:baseTimeUnit val="years"/>
      </c:dateAx>
      <c:valAx>
        <c:axId val="19334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3344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51.04</c:v>
                </c:pt>
                <c:pt idx="1">
                  <c:v>46.88</c:v>
                </c:pt>
                <c:pt idx="2">
                  <c:v>46.32</c:v>
                </c:pt>
                <c:pt idx="3">
                  <c:v>45.39</c:v>
                </c:pt>
                <c:pt idx="4">
                  <c:v>43.95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9464"/>
        <c:axId val="27949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49464"/>
        <c:axId val="279490016"/>
      </c:lineChart>
      <c:dateAx>
        <c:axId val="193349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9490016"/>
        <c:crosses val="autoZero"/>
        <c:auto val="1"/>
        <c:lblOffset val="100"/>
        <c:baseTimeUnit val="years"/>
      </c:dateAx>
      <c:valAx>
        <c:axId val="27949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3349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217.02</c:v>
                </c:pt>
                <c:pt idx="1">
                  <c:v>239.88</c:v>
                </c:pt>
                <c:pt idx="2">
                  <c:v>242.64</c:v>
                </c:pt>
                <c:pt idx="3">
                  <c:v>253.21</c:v>
                </c:pt>
                <c:pt idx="4">
                  <c:v>263.01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491192"/>
        <c:axId val="27949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491192"/>
        <c:axId val="279491584"/>
      </c:lineChart>
      <c:dateAx>
        <c:axId val="279491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9491584"/>
        <c:crosses val="autoZero"/>
        <c:auto val="1"/>
        <c:lblOffset val="100"/>
        <c:baseTimeUnit val="years"/>
      </c:dateAx>
      <c:valAx>
        <c:axId val="27949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9491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3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宮城県　大和町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28308</v>
      </c>
      <c r="AM8" s="64"/>
      <c r="AN8" s="64"/>
      <c r="AO8" s="64"/>
      <c r="AP8" s="64"/>
      <c r="AQ8" s="64"/>
      <c r="AR8" s="64"/>
      <c r="AS8" s="64"/>
      <c r="AT8" s="63">
        <f>データ!S6</f>
        <v>225.49</v>
      </c>
      <c r="AU8" s="63"/>
      <c r="AV8" s="63"/>
      <c r="AW8" s="63"/>
      <c r="AX8" s="63"/>
      <c r="AY8" s="63"/>
      <c r="AZ8" s="63"/>
      <c r="BA8" s="63"/>
      <c r="BB8" s="63">
        <f>データ!T6</f>
        <v>125.54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8.52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2214</v>
      </c>
      <c r="AE10" s="64"/>
      <c r="AF10" s="64"/>
      <c r="AG10" s="64"/>
      <c r="AH10" s="64"/>
      <c r="AI10" s="64"/>
      <c r="AJ10" s="64"/>
      <c r="AK10" s="2"/>
      <c r="AL10" s="64">
        <f>データ!U6</f>
        <v>2426</v>
      </c>
      <c r="AM10" s="64"/>
      <c r="AN10" s="64"/>
      <c r="AO10" s="64"/>
      <c r="AP10" s="64"/>
      <c r="AQ10" s="64"/>
      <c r="AR10" s="64"/>
      <c r="AS10" s="64"/>
      <c r="AT10" s="63">
        <f>データ!V6</f>
        <v>0.43</v>
      </c>
      <c r="AU10" s="63"/>
      <c r="AV10" s="63"/>
      <c r="AW10" s="63"/>
      <c r="AX10" s="63"/>
      <c r="AY10" s="63"/>
      <c r="AZ10" s="63"/>
      <c r="BA10" s="63"/>
      <c r="BB10" s="63">
        <f>データ!W6</f>
        <v>5641.86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44211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宮城県　大和町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8.52</v>
      </c>
      <c r="P6" s="32">
        <f t="shared" si="3"/>
        <v>100</v>
      </c>
      <c r="Q6" s="32">
        <f t="shared" si="3"/>
        <v>2214</v>
      </c>
      <c r="R6" s="32">
        <f t="shared" si="3"/>
        <v>28308</v>
      </c>
      <c r="S6" s="32">
        <f t="shared" si="3"/>
        <v>225.49</v>
      </c>
      <c r="T6" s="32">
        <f t="shared" si="3"/>
        <v>125.54</v>
      </c>
      <c r="U6" s="32">
        <f t="shared" si="3"/>
        <v>2426</v>
      </c>
      <c r="V6" s="32">
        <f t="shared" si="3"/>
        <v>0.43</v>
      </c>
      <c r="W6" s="32">
        <f t="shared" si="3"/>
        <v>5641.86</v>
      </c>
      <c r="X6" s="33">
        <f>IF(X7="",NA(),X7)</f>
        <v>102.58</v>
      </c>
      <c r="Y6" s="33">
        <f t="shared" ref="Y6:AG6" si="4">IF(Y7="",NA(),Y7)</f>
        <v>92.45</v>
      </c>
      <c r="Z6" s="33">
        <f t="shared" si="4"/>
        <v>101.3</v>
      </c>
      <c r="AA6" s="33">
        <f t="shared" si="4"/>
        <v>97.34</v>
      </c>
      <c r="AB6" s="33">
        <f t="shared" si="4"/>
        <v>99.27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984.17</v>
      </c>
      <c r="BF6" s="33">
        <f t="shared" ref="BF6:BN6" si="7">IF(BF7="",NA(),BF7)</f>
        <v>965.9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421.01</v>
      </c>
      <c r="BK6" s="33">
        <f t="shared" si="7"/>
        <v>430.64</v>
      </c>
      <c r="BL6" s="33">
        <f t="shared" si="7"/>
        <v>446.63</v>
      </c>
      <c r="BM6" s="33">
        <f t="shared" si="7"/>
        <v>416.91</v>
      </c>
      <c r="BN6" s="33">
        <f t="shared" si="7"/>
        <v>392.19</v>
      </c>
      <c r="BO6" s="32" t="str">
        <f>IF(BO7="","",IF(BO7="-","【-】","【"&amp;SUBSTITUTE(TEXT(BO7,"#,##0.00"),"-","△")&amp;"】"))</f>
        <v>【345.93】</v>
      </c>
      <c r="BP6" s="33">
        <f>IF(BP7="",NA(),BP7)</f>
        <v>51.04</v>
      </c>
      <c r="BQ6" s="33">
        <f t="shared" ref="BQ6:BY6" si="8">IF(BQ7="",NA(),BQ7)</f>
        <v>46.88</v>
      </c>
      <c r="BR6" s="33">
        <f t="shared" si="8"/>
        <v>46.32</v>
      </c>
      <c r="BS6" s="33">
        <f t="shared" si="8"/>
        <v>45.39</v>
      </c>
      <c r="BT6" s="33">
        <f t="shared" si="8"/>
        <v>43.95</v>
      </c>
      <c r="BU6" s="33">
        <f t="shared" si="8"/>
        <v>58.98</v>
      </c>
      <c r="BV6" s="33">
        <f t="shared" si="8"/>
        <v>58.78</v>
      </c>
      <c r="BW6" s="33">
        <f t="shared" si="8"/>
        <v>58.53</v>
      </c>
      <c r="BX6" s="33">
        <f t="shared" si="8"/>
        <v>57.93</v>
      </c>
      <c r="BY6" s="33">
        <f t="shared" si="8"/>
        <v>57.03</v>
      </c>
      <c r="BZ6" s="32" t="str">
        <f>IF(BZ7="","",IF(BZ7="-","【-】","【"&amp;SUBSTITUTE(TEXT(BZ7,"#,##0.00"),"-","△")&amp;"】"))</f>
        <v>【59.44】</v>
      </c>
      <c r="CA6" s="33">
        <f>IF(CA7="",NA(),CA7)</f>
        <v>217.02</v>
      </c>
      <c r="CB6" s="33">
        <f t="shared" ref="CB6:CJ6" si="9">IF(CB7="",NA(),CB7)</f>
        <v>239.88</v>
      </c>
      <c r="CC6" s="33">
        <f t="shared" si="9"/>
        <v>242.64</v>
      </c>
      <c r="CD6" s="33">
        <f t="shared" si="9"/>
        <v>253.21</v>
      </c>
      <c r="CE6" s="33">
        <f t="shared" si="9"/>
        <v>263.01</v>
      </c>
      <c r="CF6" s="33">
        <f t="shared" si="9"/>
        <v>253.84</v>
      </c>
      <c r="CG6" s="33">
        <f t="shared" si="9"/>
        <v>257.02999999999997</v>
      </c>
      <c r="CH6" s="33">
        <f t="shared" si="9"/>
        <v>266.57</v>
      </c>
      <c r="CI6" s="33">
        <f t="shared" si="9"/>
        <v>276.93</v>
      </c>
      <c r="CJ6" s="33">
        <f t="shared" si="9"/>
        <v>283.73</v>
      </c>
      <c r="CK6" s="32" t="str">
        <f>IF(CK7="","",IF(CK7="-","【-】","【"&amp;SUBSTITUTE(TEXT(CK7,"#,##0.00"),"-","△")&amp;"】"))</f>
        <v>【272.79】</v>
      </c>
      <c r="CL6" s="33">
        <f>IF(CL7="",NA(),CL7)</f>
        <v>49.56</v>
      </c>
      <c r="CM6" s="33">
        <f t="shared" ref="CM6:CU6" si="10">IF(CM7="",NA(),CM7)</f>
        <v>51.06</v>
      </c>
      <c r="CN6" s="33">
        <f t="shared" si="10"/>
        <v>51.67</v>
      </c>
      <c r="CO6" s="33">
        <f t="shared" si="10"/>
        <v>50.7</v>
      </c>
      <c r="CP6" s="33">
        <f t="shared" si="10"/>
        <v>51.38</v>
      </c>
      <c r="CQ6" s="33">
        <f t="shared" si="10"/>
        <v>60.03</v>
      </c>
      <c r="CR6" s="33">
        <f t="shared" si="10"/>
        <v>61.93</v>
      </c>
      <c r="CS6" s="33">
        <f t="shared" si="10"/>
        <v>58.06</v>
      </c>
      <c r="CT6" s="33">
        <f t="shared" si="10"/>
        <v>59.08</v>
      </c>
      <c r="CU6" s="33">
        <f t="shared" si="10"/>
        <v>58.25</v>
      </c>
      <c r="CV6" s="32" t="str">
        <f>IF(CV7="","",IF(CV7="-","【-】","【"&amp;SUBSTITUTE(TEXT(CV7,"#,##0.00"),"-","△")&amp;"】"))</f>
        <v>【58.84】</v>
      </c>
      <c r="CW6" s="33">
        <f>IF(CW7="",NA(),CW7)</f>
        <v>56.22</v>
      </c>
      <c r="CX6" s="33">
        <f t="shared" ref="CX6:DF6" si="11">IF(CX7="",NA(),CX7)</f>
        <v>53.81</v>
      </c>
      <c r="CY6" s="33">
        <f t="shared" si="11"/>
        <v>51.1</v>
      </c>
      <c r="CZ6" s="33">
        <f t="shared" si="11"/>
        <v>52.47</v>
      </c>
      <c r="DA6" s="33">
        <f t="shared" si="11"/>
        <v>54.04</v>
      </c>
      <c r="DB6" s="33">
        <f t="shared" si="11"/>
        <v>76.8</v>
      </c>
      <c r="DC6" s="33">
        <f t="shared" si="11"/>
        <v>77.25</v>
      </c>
      <c r="DD6" s="33">
        <f t="shared" si="11"/>
        <v>75.790000000000006</v>
      </c>
      <c r="DE6" s="33">
        <f t="shared" si="11"/>
        <v>77.12</v>
      </c>
      <c r="DF6" s="33">
        <f t="shared" si="11"/>
        <v>68.150000000000006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44211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8.52</v>
      </c>
      <c r="P7" s="36">
        <v>100</v>
      </c>
      <c r="Q7" s="36">
        <v>2214</v>
      </c>
      <c r="R7" s="36">
        <v>28308</v>
      </c>
      <c r="S7" s="36">
        <v>225.49</v>
      </c>
      <c r="T7" s="36">
        <v>125.54</v>
      </c>
      <c r="U7" s="36">
        <v>2426</v>
      </c>
      <c r="V7" s="36">
        <v>0.43</v>
      </c>
      <c r="W7" s="36">
        <v>5641.86</v>
      </c>
      <c r="X7" s="36">
        <v>102.58</v>
      </c>
      <c r="Y7" s="36">
        <v>92.45</v>
      </c>
      <c r="Z7" s="36">
        <v>101.3</v>
      </c>
      <c r="AA7" s="36">
        <v>97.34</v>
      </c>
      <c r="AB7" s="36">
        <v>99.27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984.17</v>
      </c>
      <c r="BF7" s="36">
        <v>965.9</v>
      </c>
      <c r="BG7" s="36">
        <v>0</v>
      </c>
      <c r="BH7" s="36">
        <v>0</v>
      </c>
      <c r="BI7" s="36">
        <v>0</v>
      </c>
      <c r="BJ7" s="36">
        <v>421.01</v>
      </c>
      <c r="BK7" s="36">
        <v>430.64</v>
      </c>
      <c r="BL7" s="36">
        <v>446.63</v>
      </c>
      <c r="BM7" s="36">
        <v>416.91</v>
      </c>
      <c r="BN7" s="36">
        <v>392.19</v>
      </c>
      <c r="BO7" s="36">
        <v>345.93</v>
      </c>
      <c r="BP7" s="36">
        <v>51.04</v>
      </c>
      <c r="BQ7" s="36">
        <v>46.88</v>
      </c>
      <c r="BR7" s="36">
        <v>46.32</v>
      </c>
      <c r="BS7" s="36">
        <v>45.39</v>
      </c>
      <c r="BT7" s="36">
        <v>43.95</v>
      </c>
      <c r="BU7" s="36">
        <v>58.98</v>
      </c>
      <c r="BV7" s="36">
        <v>58.78</v>
      </c>
      <c r="BW7" s="36">
        <v>58.53</v>
      </c>
      <c r="BX7" s="36">
        <v>57.93</v>
      </c>
      <c r="BY7" s="36">
        <v>57.03</v>
      </c>
      <c r="BZ7" s="36">
        <v>59.44</v>
      </c>
      <c r="CA7" s="36">
        <v>217.02</v>
      </c>
      <c r="CB7" s="36">
        <v>239.88</v>
      </c>
      <c r="CC7" s="36">
        <v>242.64</v>
      </c>
      <c r="CD7" s="36">
        <v>253.21</v>
      </c>
      <c r="CE7" s="36">
        <v>263.01</v>
      </c>
      <c r="CF7" s="36">
        <v>253.84</v>
      </c>
      <c r="CG7" s="36">
        <v>257.02999999999997</v>
      </c>
      <c r="CH7" s="36">
        <v>266.57</v>
      </c>
      <c r="CI7" s="36">
        <v>276.93</v>
      </c>
      <c r="CJ7" s="36">
        <v>283.73</v>
      </c>
      <c r="CK7" s="36">
        <v>272.79000000000002</v>
      </c>
      <c r="CL7" s="36">
        <v>49.56</v>
      </c>
      <c r="CM7" s="36">
        <v>51.06</v>
      </c>
      <c r="CN7" s="36">
        <v>51.67</v>
      </c>
      <c r="CO7" s="36">
        <v>50.7</v>
      </c>
      <c r="CP7" s="36">
        <v>51.38</v>
      </c>
      <c r="CQ7" s="36">
        <v>60.03</v>
      </c>
      <c r="CR7" s="36">
        <v>61.93</v>
      </c>
      <c r="CS7" s="36">
        <v>58.06</v>
      </c>
      <c r="CT7" s="36">
        <v>59.08</v>
      </c>
      <c r="CU7" s="36">
        <v>58.25</v>
      </c>
      <c r="CV7" s="36">
        <v>58.84</v>
      </c>
      <c r="CW7" s="36">
        <v>56.22</v>
      </c>
      <c r="CX7" s="36">
        <v>53.81</v>
      </c>
      <c r="CY7" s="36">
        <v>51.1</v>
      </c>
      <c r="CZ7" s="36">
        <v>52.47</v>
      </c>
      <c r="DA7" s="36">
        <v>54.04</v>
      </c>
      <c r="DB7" s="36">
        <v>76.8</v>
      </c>
      <c r="DC7" s="36">
        <v>77.25</v>
      </c>
      <c r="DD7" s="36">
        <v>75.790000000000006</v>
      </c>
      <c r="DE7" s="36">
        <v>77.12</v>
      </c>
      <c r="DF7" s="36">
        <v>68.150000000000006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小玉　康文</cp:lastModifiedBy>
  <cp:lastPrinted>2017-02-15T02:23:48Z</cp:lastPrinted>
  <dcterms:created xsi:type="dcterms:W3CDTF">2017-02-08T03:21:37Z</dcterms:created>
  <dcterms:modified xsi:type="dcterms:W3CDTF">2017-02-15T02:23:52Z</dcterms:modified>
  <cp:category/>
</cp:coreProperties>
</file>