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<sst xmlns="http://schemas.openxmlformats.org/spreadsheetml/2006/main" count="221" uniqueCount="111">
  <si>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</si>
  <si>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</si>
  <si>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</si>
  <si>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</si>
  <si>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</si>
  <si>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</si>
  <si>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</si>
  <si>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</si>
  <si>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</si>
  <si>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</si>
  <si>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</si>
  <si>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</si>
  <si>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</si>
  <si>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</si>
  <si>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</si>
  <si>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</si>
  <si>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</si>
  <si>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</si>
  <si>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</si>
  <si>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</si>
  <si>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</si>
  <si>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</si>
  <si>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</si>
  <si>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</si>
  <si>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</si>
  <si>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</si>
  <si>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</si>
  <si>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</si>
  <si>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</si>
  <si>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</si>
  <si>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</si>
  <si>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</si>
  <si>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</si>
  <si>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</si>
  <si>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</si>
  <si>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</si>
  <si>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</si>
  <si>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</si>
  <si>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</si>
  <si>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</si>
  <si>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</si>
  <si>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</si>
  <si>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</si>
  <si>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</si>
  <si>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</si>
  <si>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</si>
  <si>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</si>
  <si>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</si>
  <si>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</si>
  <si>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</si>
  <si>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</si>
  <si>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</si>
  <si>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</si>
  <si>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</si>
  <si>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</si>
  <si>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</si>
  <si>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</si>
  <si>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</si>
  <si>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</si>
  <si>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</si>
  <si>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</si>
  <si>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</si>
  <si>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</si>
  <si>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</si>
  <si>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</si>
  <si>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</si>
  <si>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</si>
  <si>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</si>
  <si>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</si>
  <si>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</si>
  <si>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</si>
  <si>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</si>
  <si>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</si>
  <si>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</si>
  <si>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</si>
  <si>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</si>
  <si>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</si>
  <si>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</si>
  <si>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</si>
  <si>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</si>
  <si>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</si>
  <si>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</si>
  <si>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</si>
  <si>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</si>
  <si>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</si>
  <si>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</si>
  <si>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</si>
  <si>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</si>
  <si>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</si>
  <si>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</si>
  <si>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</si>
  <si>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</si>
  <si>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</si>
  <si>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</si>
  <si>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</si>
  <si>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</si>
  <si>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</si>
  <si>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</si>
  <si>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</si>
  <si>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</si>
  <si>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</si>
  <si>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</si>
  <si>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</si>
  <si>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</si>
  <si>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</si>
  <si>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</si>
  <si>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</si>
  <si>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</si>
  <si>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年数の経過とともに、劣化や老朽化が原因で処理機能の低下も考えられる。下水道施設の持続的な機能確保を図るための劣化状況等を調べる機能診断調査や最適整備構想の策定を実施し、適切な維持管理に加えて、長寿命化対策を含めた計画的な改築の推進に取り組んでいく。</t>
    <rPh sb="87" eb="89">
      <t>ジッシ</t>
    </rPh>
    <phoneticPr fontId="4"/>
  </si>
  <si>
    <t>　経営においては、事業運営に必要な経費をその経営に伴う収入（使用料収入）ですべて賄うこととしているが、すべてを賄えていないのが現状である。適正な受益者負担と安定した事業運営を図るため、社会情勢や財政状況の把握による的確な収支見通しを行い、計画的な料金改定による財源の確保と下水道計画の見直しによる計画的な整備、コスト削減による維持管理による事業費の抑制に取り組んでいく。
　また、農業集落排水事業の目的でもある水質汚濁による農業被害の解消や公共用水域の水質保全、生活環境の改善のため、下水道への接続促進を図り、効率的な施設利用に取り組んでいく。</t>
  </si>
  <si>
    <t>　収益的収支比率は、86.17％で単年度収支が赤字であることを示している。料金改定による適正な使用料収入の確保とコスト削減による維持管理費の抑制などに取り組んでいく。
　企業債残高対事業規模比率は、料金収入に対する企業債残高の割合を示すものである。前年度から大きく減少しているが、これは企業債残高等の数値を適正にしたことによるものである。類似団体平均値に比べ、大きく下回っており、今後は、減少の傾向にある。
　経費回収率は、64.49％で汚水処理に係る費用が使用料ですべて賄えていない状況にあるため、料金改定による適正な使用料収入の確保とコスト削減による維持管理費の抑制などに取り組んでいく。
　汚水処理原価は、類似団体平均値を下回っているが、更なるコスト削減による維持管理費の抑制や接続推進による有収水量の確保に取り組んでいく。
　施設利用率は、類似団体平均値に比べ、高い数値となっており、効率的な施設利用が行われている。
　水洗化率は、88.05％で汚水処理が適切に行われていない状況にある。公共用水域の水質保全や生活環境の改善、また使用料収入の確保の観点から、下水道について広く市民に周知を図り、水洗化率の向上に取り組んでいく。
　なお、各項目（企業債残高対事業規模比率を除く。）の対前年度比における数値の増減は、下小松地区と北赤井地区の2処理施設のうち、下小松地区の処理施設が平成27年4月に流域下水道へ接続したことによるものである。したがって、今後の推移を注視していく。</t>
    <rPh sb="23" eb="24">
      <t>アカ</t>
    </rPh>
    <rPh sb="24" eb="25">
      <t>ジ</t>
    </rPh>
    <rPh sb="31" eb="32">
      <t>シメ</t>
    </rPh>
    <rPh sb="99" eb="101">
      <t>リョウキン</t>
    </rPh>
    <rPh sb="101" eb="103">
      <t>シュウニュウ</t>
    </rPh>
    <rPh sb="104" eb="105">
      <t>タイ</t>
    </rPh>
    <rPh sb="107" eb="109">
      <t>キギョウ</t>
    </rPh>
    <rPh sb="109" eb="110">
      <t>サイ</t>
    </rPh>
    <rPh sb="110" eb="112">
      <t>ザンダカ</t>
    </rPh>
    <rPh sb="113" eb="115">
      <t>ワリアイ</t>
    </rPh>
    <rPh sb="116" eb="117">
      <t>シメ</t>
    </rPh>
    <rPh sb="124" eb="127">
      <t>ゼンネンド</t>
    </rPh>
    <rPh sb="129" eb="130">
      <t>オオ</t>
    </rPh>
    <rPh sb="132" eb="134">
      <t>ゲンショウ</t>
    </rPh>
    <rPh sb="143" eb="145">
      <t>キギョウ</t>
    </rPh>
    <rPh sb="145" eb="146">
      <t>サイ</t>
    </rPh>
    <rPh sb="146" eb="148">
      <t>ザンダカ</t>
    </rPh>
    <rPh sb="148" eb="149">
      <t>トウ</t>
    </rPh>
    <rPh sb="150" eb="152">
      <t>スウチ</t>
    </rPh>
    <rPh sb="153" eb="155">
      <t>テキセイ</t>
    </rPh>
    <rPh sb="180" eb="181">
      <t>オオ</t>
    </rPh>
    <rPh sb="183" eb="185">
      <t>シタマワ</t>
    </rPh>
    <rPh sb="190" eb="192">
      <t>コンゴ</t>
    </rPh>
    <rPh sb="194" eb="196">
      <t>ゲンショウ</t>
    </rPh>
    <rPh sb="197" eb="199">
      <t>ケイコウ</t>
    </rPh>
    <rPh sb="314" eb="316">
      <t>シタマワ</t>
    </rPh>
    <rPh sb="322" eb="323">
      <t>サラ</t>
    </rPh>
    <rPh sb="522" eb="523">
      <t>カク</t>
    </rPh>
    <rPh sb="523" eb="525">
      <t>コウモク</t>
    </rPh>
    <rPh sb="526" eb="528">
      <t>キギョウ</t>
    </rPh>
    <rPh sb="528" eb="529">
      <t>サイ</t>
    </rPh>
    <rPh sb="529" eb="531">
      <t>ザンダカ</t>
    </rPh>
    <rPh sb="531" eb="532">
      <t>タイ</t>
    </rPh>
    <rPh sb="532" eb="534">
      <t>ジギョウ</t>
    </rPh>
    <rPh sb="534" eb="536">
      <t>キボ</t>
    </rPh>
    <rPh sb="536" eb="538">
      <t>ヒリツ</t>
    </rPh>
    <rPh sb="539" eb="540">
      <t>ノゾ</t>
    </rPh>
    <rPh sb="544" eb="545">
      <t>タイ</t>
    </rPh>
    <rPh sb="553" eb="555">
      <t>スウチ</t>
    </rPh>
    <rPh sb="556" eb="558">
      <t>ゾウゲン</t>
    </rPh>
    <rPh sb="560" eb="561">
      <t>シモ</t>
    </rPh>
    <rPh sb="561" eb="563">
      <t>コマツ</t>
    </rPh>
    <rPh sb="563" eb="565">
      <t>チク</t>
    </rPh>
    <rPh sb="566" eb="567">
      <t>キタ</t>
    </rPh>
    <rPh sb="567" eb="569">
      <t>アカイ</t>
    </rPh>
    <rPh sb="569" eb="571">
      <t>チク</t>
    </rPh>
    <rPh sb="573" eb="575">
      <t>ショリ</t>
    </rPh>
    <rPh sb="575" eb="577">
      <t>シセツ</t>
    </rPh>
    <rPh sb="581" eb="582">
      <t>シモ</t>
    </rPh>
    <rPh sb="582" eb="584">
      <t>コマツ</t>
    </rPh>
    <rPh sb="584" eb="586">
      <t>チク</t>
    </rPh>
    <rPh sb="587" eb="589">
      <t>ショリ</t>
    </rPh>
    <rPh sb="589" eb="591">
      <t>シセツ</t>
    </rPh>
    <rPh sb="600" eb="602">
      <t>リュウイキ</t>
    </rPh>
    <rPh sb="602" eb="605">
      <t>ゲスイドウ</t>
    </rPh>
    <rPh sb="606" eb="608">
      <t>セツゾク</t>
    </rPh>
    <rPh sb="627" eb="629">
      <t>コンゴ</t>
    </rPh>
    <rPh sb="630" eb="632">
      <t>スイイ</t>
    </rPh>
    <rPh sb="633" eb="635">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</si>
</sst>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795520"/>
        <c:axId val="78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8795520"/>
        <c:axId val="78797440"/>
      </c:lineChart>
      <c:dateAx>
        <c:axId val="78795520"/>
        <c:scaling>
          <c:orientation val="minMax"/>
        </c:scaling>
        <c:delete val="1"/>
        <c:axPos val="b"/>
        <c:numFmt formatCode="ge" sourceLinked="1"/>
        <c:majorTickMark val="none"/>
        <c:minorTickMark val="none"/>
        <c:tickLblPos val="none"/>
        <c:crossAx val="78797440"/>
        <c:crosses val="autoZero"/>
        <c:auto val="1"/>
        <c:lblOffset val="100"/>
        <c:baseTimeUnit val="years"/>
      </c:dateAx>
      <c:valAx>
        <c:axId val="78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5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57.86</c:v>
                </c:pt>
                <c:pt idx="1">
                  <c:v>60.84</c:v>
                </c:pt>
                <c:pt idx="2">
                  <c:v>59.07</c:v>
                </c:pt>
                <c:pt idx="3">
                  <c:v>62.23</c:v>
                </c:pt>
                <c:pt idx="4">
                  <c:v>57.45</c:v>
                </c:pt>
              </c:numCache>
            </c:numRef>
          </c:val>
        </c:ser>
        <c:dLbls>
          <c:showLegendKey val="0"/>
          <c:showVal val="0"/>
          <c:showCatName val="0"/>
          <c:showSerName val="0"/>
          <c:showPercent val="0"/>
          <c:showBubbleSize val="0"/>
        </c:dLbls>
        <c:gapWidth val="150"/>
        <c:axId val="130688128"/>
        <c:axId val="1306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0688128"/>
        <c:axId val="130690048"/>
      </c:lineChart>
      <c:dateAx>
        <c:axId val="130688128"/>
        <c:scaling>
          <c:orientation val="minMax"/>
        </c:scaling>
        <c:delete val="1"/>
        <c:axPos val="b"/>
        <c:numFmt formatCode="ge" sourceLinked="1"/>
        <c:majorTickMark val="none"/>
        <c:minorTickMark val="none"/>
        <c:tickLblPos val="none"/>
        <c:crossAx val="130690048"/>
        <c:crosses val="autoZero"/>
        <c:auto val="1"/>
        <c:lblOffset val="100"/>
        <c:baseTimeUnit val="years"/>
      </c:dateAx>
      <c:valAx>
        <c:axId val="1306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c:v>
                </c:pt>
                <c:pt idx="1">
                  <c:v>90.2</c:v>
                </c:pt>
                <c:pt idx="2">
                  <c:v>90.94</c:v>
                </c:pt>
                <c:pt idx="3">
                  <c:v>91.77</c:v>
                </c:pt>
                <c:pt idx="4">
                  <c:v>88.05</c:v>
                </c:pt>
              </c:numCache>
            </c:numRef>
          </c:val>
        </c:ser>
        <c:dLbls>
          <c:showLegendKey val="0"/>
          <c:showVal val="0"/>
          <c:showCatName val="0"/>
          <c:showSerName val="0"/>
          <c:showPercent val="0"/>
          <c:showBubbleSize val="0"/>
        </c:dLbls>
        <c:gapWidth val="150"/>
        <c:axId val="130728704"/>
        <c:axId val="1307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0728704"/>
        <c:axId val="130730624"/>
      </c:lineChart>
      <c:dateAx>
        <c:axId val="130728704"/>
        <c:scaling>
          <c:orientation val="minMax"/>
        </c:scaling>
        <c:delete val="1"/>
        <c:axPos val="b"/>
        <c:numFmt formatCode="ge" sourceLinked="1"/>
        <c:majorTickMark val="none"/>
        <c:minorTickMark val="none"/>
        <c:tickLblPos val="none"/>
        <c:crossAx val="130730624"/>
        <c:crosses val="autoZero"/>
        <c:auto val="1"/>
        <c:lblOffset val="100"/>
        <c:baseTimeUnit val="years"/>
      </c:dateAx>
      <c:valAx>
        <c:axId val="1307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86.03</c:v>
                </c:pt>
                <c:pt idx="1">
                  <c:v>88.1</c:v>
                </c:pt>
                <c:pt idx="2">
                  <c:v>68.489999999999995</c:v>
                </c:pt>
                <c:pt idx="3">
                  <c:v>92.55</c:v>
                </c:pt>
                <c:pt idx="4">
                  <c:v>86.17</c:v>
                </c:pt>
              </c:numCache>
            </c:numRef>
          </c:val>
        </c:ser>
        <c:dLbls>
          <c:showLegendKey val="0"/>
          <c:showVal val="0"/>
          <c:showCatName val="0"/>
          <c:showSerName val="0"/>
          <c:showPercent val="0"/>
          <c:showBubbleSize val="0"/>
        </c:dLbls>
        <c:gapWidth val="150"/>
        <c:axId val="78832000"/>
        <c:axId val="788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32000"/>
        <c:axId val="78833920"/>
      </c:lineChart>
      <c:dateAx>
        <c:axId val="78832000"/>
        <c:scaling>
          <c:orientation val="minMax"/>
        </c:scaling>
        <c:delete val="1"/>
        <c:axPos val="b"/>
        <c:numFmt formatCode="ge" sourceLinked="1"/>
        <c:majorTickMark val="none"/>
        <c:minorTickMark val="none"/>
        <c:tickLblPos val="none"/>
        <c:crossAx val="78833920"/>
        <c:crosses val="autoZero"/>
        <c:auto val="1"/>
        <c:lblOffset val="100"/>
        <c:baseTimeUnit val="years"/>
      </c:dateAx>
      <c:valAx>
        <c:axId val="788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706240"/>
        <c:axId val="125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06240"/>
        <c:axId val="125708160"/>
      </c:lineChart>
      <c:dateAx>
        <c:axId val="125706240"/>
        <c:scaling>
          <c:orientation val="minMax"/>
        </c:scaling>
        <c:delete val="1"/>
        <c:axPos val="b"/>
        <c:numFmt formatCode="ge" sourceLinked="1"/>
        <c:majorTickMark val="none"/>
        <c:minorTickMark val="none"/>
        <c:tickLblPos val="none"/>
        <c:crossAx val="125708160"/>
        <c:crosses val="autoZero"/>
        <c:auto val="1"/>
        <c:lblOffset val="100"/>
        <c:baseTimeUnit val="years"/>
      </c:dateAx>
      <c:valAx>
        <c:axId val="125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738368"/>
        <c:axId val="125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38368"/>
        <c:axId val="125748736"/>
      </c:lineChart>
      <c:dateAx>
        <c:axId val="125738368"/>
        <c:scaling>
          <c:orientation val="minMax"/>
        </c:scaling>
        <c:delete val="1"/>
        <c:axPos val="b"/>
        <c:numFmt formatCode="ge" sourceLinked="1"/>
        <c:majorTickMark val="none"/>
        <c:minorTickMark val="none"/>
        <c:tickLblPos val="none"/>
        <c:crossAx val="125748736"/>
        <c:crosses val="autoZero"/>
        <c:auto val="1"/>
        <c:lblOffset val="100"/>
        <c:baseTimeUnit val="years"/>
      </c:dateAx>
      <c:valAx>
        <c:axId val="125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42944"/>
        <c:axId val="1258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42944"/>
        <c:axId val="125844864"/>
      </c:lineChart>
      <c:dateAx>
        <c:axId val="125842944"/>
        <c:scaling>
          <c:orientation val="minMax"/>
        </c:scaling>
        <c:delete val="1"/>
        <c:axPos val="b"/>
        <c:numFmt formatCode="ge" sourceLinked="1"/>
        <c:majorTickMark val="none"/>
        <c:minorTickMark val="none"/>
        <c:tickLblPos val="none"/>
        <c:crossAx val="125844864"/>
        <c:crosses val="autoZero"/>
        <c:auto val="1"/>
        <c:lblOffset val="100"/>
        <c:baseTimeUnit val="years"/>
      </c:dateAx>
      <c:valAx>
        <c:axId val="125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69440"/>
        <c:axId val="1258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69440"/>
        <c:axId val="125892096"/>
      </c:lineChart>
      <c:dateAx>
        <c:axId val="125869440"/>
        <c:scaling>
          <c:orientation val="minMax"/>
        </c:scaling>
        <c:delete val="1"/>
        <c:axPos val="b"/>
        <c:numFmt formatCode="ge" sourceLinked="1"/>
        <c:majorTickMark val="none"/>
        <c:minorTickMark val="none"/>
        <c:tickLblPos val="none"/>
        <c:crossAx val="125892096"/>
        <c:crosses val="autoZero"/>
        <c:auto val="1"/>
        <c:lblOffset val="100"/>
        <c:baseTimeUnit val="years"/>
      </c:dateAx>
      <c:valAx>
        <c:axId val="1258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287.66000000000003</c:v>
                </c:pt>
                <c:pt idx="1">
                  <c:v>247.59</c:v>
                </c:pt>
                <c:pt idx="2">
                  <c:v>254.66</c:v>
                </c:pt>
                <c:pt idx="3">
                  <c:v>1653.79</c:v>
                </c:pt>
                <c:pt idx="4">
                  <c:v>351.39</c:v>
                </c:pt>
              </c:numCache>
            </c:numRef>
          </c:val>
        </c:ser>
        <c:dLbls>
          <c:showLegendKey val="0"/>
          <c:showVal val="0"/>
          <c:showCatName val="0"/>
          <c:showSerName val="0"/>
          <c:showPercent val="0"/>
          <c:showBubbleSize val="0"/>
        </c:dLbls>
        <c:gapWidth val="150"/>
        <c:axId val="125905920"/>
        <c:axId val="125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5905920"/>
        <c:axId val="125920384"/>
      </c:lineChart>
      <c:dateAx>
        <c:axId val="125905920"/>
        <c:scaling>
          <c:orientation val="minMax"/>
        </c:scaling>
        <c:delete val="1"/>
        <c:axPos val="b"/>
        <c:numFmt formatCode="ge" sourceLinked="1"/>
        <c:majorTickMark val="none"/>
        <c:minorTickMark val="none"/>
        <c:tickLblPos val="none"/>
        <c:crossAx val="125920384"/>
        <c:crosses val="autoZero"/>
        <c:auto val="1"/>
        <c:lblOffset val="100"/>
        <c:baseTimeUnit val="years"/>
      </c:dateAx>
      <c:valAx>
        <c:axId val="125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61.95</c:v>
                </c:pt>
                <c:pt idx="1">
                  <c:v>77.69</c:v>
                </c:pt>
                <c:pt idx="2">
                  <c:v>75.680000000000007</c:v>
                </c:pt>
                <c:pt idx="3">
                  <c:v>81.39</c:v>
                </c:pt>
                <c:pt idx="4">
                  <c:v>64.489999999999995</c:v>
                </c:pt>
              </c:numCache>
            </c:numRef>
          </c:val>
        </c:ser>
        <c:dLbls>
          <c:showLegendKey val="0"/>
          <c:showVal val="0"/>
          <c:showCatName val="0"/>
          <c:showSerName val="0"/>
          <c:showPercent val="0"/>
          <c:showBubbleSize val="0"/>
        </c:dLbls>
        <c:gapWidth val="150"/>
        <c:axId val="125966592"/>
        <c:axId val="125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5966592"/>
        <c:axId val="125972864"/>
      </c:lineChart>
      <c:dateAx>
        <c:axId val="125966592"/>
        <c:scaling>
          <c:orientation val="minMax"/>
        </c:scaling>
        <c:delete val="1"/>
        <c:axPos val="b"/>
        <c:numFmt formatCode="ge" sourceLinked="1"/>
        <c:majorTickMark val="none"/>
        <c:minorTickMark val="none"/>
        <c:tickLblPos val="none"/>
        <c:crossAx val="125972864"/>
        <c:crosses val="autoZero"/>
        <c:auto val="1"/>
        <c:lblOffset val="100"/>
        <c:baseTimeUnit val="years"/>
      </c:dateAx>
      <c:valAx>
        <c:axId val="1259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271.81</c:v>
                </c:pt>
                <c:pt idx="1">
                  <c:v>226.86</c:v>
                </c:pt>
                <c:pt idx="2">
                  <c:v>229.73</c:v>
                </c:pt>
                <c:pt idx="3">
                  <c:v>220.74</c:v>
                </c:pt>
                <c:pt idx="4">
                  <c:v>279.8</c:v>
                </c:pt>
              </c:numCache>
            </c:numRef>
          </c:val>
        </c:ser>
        <c:dLbls>
          <c:showLegendKey val="0"/>
          <c:showVal val="0"/>
          <c:showCatName val="0"/>
          <c:showSerName val="0"/>
          <c:showPercent val="0"/>
          <c:showBubbleSize val="0"/>
        </c:dLbls>
        <c:gapWidth val="150"/>
        <c:axId val="125994496"/>
        <c:axId val="1259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5994496"/>
        <c:axId val="125996416"/>
      </c:lineChart>
      <c:dateAx>
        <c:axId val="125994496"/>
        <c:scaling>
          <c:orientation val="minMax"/>
        </c:scaling>
        <c:delete val="1"/>
        <c:axPos val="b"/>
        <c:numFmt formatCode="ge" sourceLinked="1"/>
        <c:majorTickMark val="none"/>
        <c:minorTickMark val="none"/>
        <c:tickLblPos val="none"/>
        <c:crossAx val="125996416"/>
        <c:crosses val="autoZero"/>
        <c:auto val="1"/>
        <c:lblOffset val="100"/>
        <c:baseTimeUnit val="years"/>
      </c:dateAx>
      <c:valAx>
        <c:axId val="1259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東松島市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40270</v>
      </c>
      <c r="AM8" s="47"/>
      <c r="AN8" s="47"/>
      <c r="AO8" s="47"/>
      <c r="AP8" s="47"/>
      <c r="AQ8" s="47"/>
      <c r="AR8" s="47"/>
      <c r="AS8" s="47"/>
      <c r="AT8" s="43">
        <f>データ!S6</f>
        <v>101.36</v>
      </c>
      <c r="AU8" s="43"/>
      <c r="AV8" s="43"/>
      <c r="AW8" s="43"/>
      <c r="AX8" s="43"/>
      <c r="AY8" s="43"/>
      <c r="AZ8" s="43"/>
      <c r="BA8" s="43"/>
      <c r="BB8" s="43">
        <f>データ!T6</f>
        <v>397.3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4.16</v>
      </c>
      <c r="Q10" s="43"/>
      <c r="R10" s="43"/>
      <c r="S10" s="43"/>
      <c r="T10" s="43"/>
      <c r="U10" s="43"/>
      <c r="V10" s="43"/>
      <c r="W10" s="43">
        <f>データ!P6</f>
        <v>103.43</v>
      </c>
      <c r="X10" s="43"/>
      <c r="Y10" s="43"/>
      <c r="Z10" s="43"/>
      <c r="AA10" s="43"/>
      <c r="AB10" s="43"/>
      <c r="AC10" s="43"/>
      <c r="AD10" s="47">
        <f>データ!Q6</f>
        <v>3232</v>
      </c>
      <c r="AE10" s="47"/>
      <c r="AF10" s="47"/>
      <c r="AG10" s="47"/>
      <c r="AH10" s="47"/>
      <c r="AI10" s="47"/>
      <c r="AJ10" s="47"/>
      <c r="AK10" s="2"/>
      <c r="AL10" s="47">
        <f>データ!U6</f>
        <v>1673</v>
      </c>
      <c r="AM10" s="47"/>
      <c r="AN10" s="47"/>
      <c r="AO10" s="47"/>
      <c r="AP10" s="47"/>
      <c r="AQ10" s="47"/>
      <c r="AR10" s="47"/>
      <c r="AS10" s="47"/>
      <c r="AT10" s="43">
        <f>データ!V6</f>
        <v>2.36</v>
      </c>
      <c r="AU10" s="43"/>
      <c r="AV10" s="43"/>
      <c r="AW10" s="43"/>
      <c r="AX10" s="43"/>
      <c r="AY10" s="43"/>
      <c r="AZ10" s="43"/>
      <c r="BA10" s="43"/>
      <c r="BB10" s="43">
        <f>データ!W6</f>
        <v>708.9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42145</v>
      </c>
      <c r="D6" s="31">
        <f t="shared" si="3"/>
        <v>47</v>
      </c>
      <c r="E6" s="31">
        <f t="shared" si="3"/>
        <v>17</v>
      </c>
      <c r="F6" s="31">
        <f t="shared" si="3"/>
        <v>5</v>
      </c>
      <c r="G6" s="31">
        <f t="shared" si="3"/>
        <v>0</v>
      </c>
      <c r="H6" s="31" t="str">
        <f t="shared" si="3"/>
        <v>宮城県　東松島市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4.16</v>
      </c>
      <c r="P6" s="32">
        <f t="shared" si="3"/>
        <v>103.43</v>
      </c>
      <c r="Q6" s="32">
        <f t="shared" si="3"/>
        <v>3232</v>
      </c>
      <c r="R6" s="32">
        <f t="shared" si="3"/>
        <v>40270</v>
      </c>
      <c r="S6" s="32">
        <f t="shared" si="3"/>
        <v>101.36</v>
      </c>
      <c r="T6" s="32">
        <f t="shared" si="3"/>
        <v>397.3</v>
      </c>
      <c r="U6" s="32">
        <f t="shared" si="3"/>
        <v>1673</v>
      </c>
      <c r="V6" s="32">
        <f t="shared" si="3"/>
        <v>2.36</v>
      </c>
      <c r="W6" s="32">
        <f t="shared" si="3"/>
        <v>708.9</v>
      </c>
      <c r="X6" s="33">
        <f>IF(X7="",NA(),X7)</f>
        <v>86.03</v>
      </c>
      <c r="Y6" s="33">
        <f t="shared" ref="Y6:AG6" si="4">IF(Y7="",NA(),Y7)</f>
        <v>88.1</v>
      </c>
      <c r="Z6" s="33">
        <f t="shared" si="4"/>
        <v>68.489999999999995</v>
      </c>
      <c r="AA6" s="33">
        <f t="shared" si="4"/>
        <v>92.55</v>
      </c>
      <c r="AB6" s="33">
        <f t="shared" si="4"/>
        <v>86.17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287.66000000000003</v>
      </c>
      <c r="BF6" s="33">
        <f t="shared" ref="BF6:BN6" si="7">IF(BF7="",NA(),BF7)</f>
        <v>247.59</v>
      </c>
      <c r="BG6" s="33">
        <f t="shared" si="7"/>
        <v>254.66</v>
      </c>
      <c r="BH6" s="33">
        <f t="shared" si="7"/>
        <v>1653.79</v>
      </c>
      <c r="BI6" s="33">
        <f t="shared" si="7"/>
        <v>351.39</v>
      </c>
      <c r="BJ6" s="33">
        <f t="shared" si="7"/>
        <v>1239.2</v>
      </c>
      <c r="BK6" s="33">
        <f t="shared" si="7"/>
        <v>1197.82</v>
      </c>
      <c r="BL6" s="33">
        <f t="shared" si="7"/>
        <v>1126.77</v>
      </c>
      <c r="BM6" s="33">
        <f t="shared" si="7"/>
        <v>1044.8</v>
      </c>
      <c r="BN6" s="33">
        <f t="shared" si="7"/>
        <v>1081.8</v>
      </c>
      <c r="BO6" s="32" t="str">
        <f>IF(BO7="","",IF(BO7="-","【-】","【"&amp;SUBSTITUTE(TEXT(BO7,"#,##0.00"),"-","△")&amp;"】"))</f>
        <v>【1,015.77】</v>
      </c>
      <c r="BP6" s="33">
        <f>IF(BP7="",NA(),BP7)</f>
        <v>61.95</v>
      </c>
      <c r="BQ6" s="33">
        <f t="shared" ref="BQ6:BY6" si="8">IF(BQ7="",NA(),BQ7)</f>
        <v>77.69</v>
      </c>
      <c r="BR6" s="33">
        <f t="shared" si="8"/>
        <v>75.680000000000007</v>
      </c>
      <c r="BS6" s="33">
        <f t="shared" si="8"/>
        <v>81.39</v>
      </c>
      <c r="BT6" s="33">
        <f t="shared" si="8"/>
        <v>64.489999999999995</v>
      </c>
      <c r="BU6" s="33">
        <f t="shared" si="8"/>
        <v>51.56</v>
      </c>
      <c r="BV6" s="33">
        <f t="shared" si="8"/>
        <v>51.03</v>
      </c>
      <c r="BW6" s="33">
        <f t="shared" si="8"/>
        <v>50.9</v>
      </c>
      <c r="BX6" s="33">
        <f t="shared" si="8"/>
        <v>50.82</v>
      </c>
      <c r="BY6" s="33">
        <f t="shared" si="8"/>
        <v>52.19</v>
      </c>
      <c r="BZ6" s="32" t="str">
        <f>IF(BZ7="","",IF(BZ7="-","【-】","【"&amp;SUBSTITUTE(TEXT(BZ7,"#,##0.00"),"-","△")&amp;"】"))</f>
        <v>【52.78】</v>
      </c>
      <c r="CA6" s="33">
        <f>IF(CA7="",NA(),CA7)</f>
        <v>271.81</v>
      </c>
      <c r="CB6" s="33">
        <f t="shared" ref="CB6:CJ6" si="9">IF(CB7="",NA(),CB7)</f>
        <v>226.86</v>
      </c>
      <c r="CC6" s="33">
        <f t="shared" si="9"/>
        <v>229.73</v>
      </c>
      <c r="CD6" s="33">
        <f t="shared" si="9"/>
        <v>220.74</v>
      </c>
      <c r="CE6" s="33">
        <f t="shared" si="9"/>
        <v>279.8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57.86</v>
      </c>
      <c r="CM6" s="33">
        <f t="shared" ref="CM6:CU6" si="10">IF(CM7="",NA(),CM7)</f>
        <v>60.84</v>
      </c>
      <c r="CN6" s="33">
        <f t="shared" si="10"/>
        <v>59.07</v>
      </c>
      <c r="CO6" s="33">
        <f t="shared" si="10"/>
        <v>62.23</v>
      </c>
      <c r="CP6" s="33">
        <f t="shared" si="10"/>
        <v>57.45</v>
      </c>
      <c r="CQ6" s="33">
        <f t="shared" si="10"/>
        <v>55.2</v>
      </c>
      <c r="CR6" s="33">
        <f t="shared" si="10"/>
        <v>54.74</v>
      </c>
      <c r="CS6" s="33">
        <f t="shared" si="10"/>
        <v>53.78</v>
      </c>
      <c r="CT6" s="33">
        <f t="shared" si="10"/>
        <v>53.24</v>
      </c>
      <c r="CU6" s="33">
        <f t="shared" si="10"/>
        <v>52.31</v>
      </c>
      <c r="CV6" s="32" t="str">
        <f>IF(CV7="","",IF(CV7="-","【-】","【"&amp;SUBSTITUTE(TEXT(CV7,"#,##0.00"),"-","△")&amp;"】"))</f>
        <v>【52.74】</v>
      </c>
      <c r="CW6" s="33">
        <f>IF(CW7="",NA(),CW7)</f>
        <v>90.4</v>
      </c>
      <c r="CX6" s="33">
        <f t="shared" ref="CX6:DF6" si="11">IF(CX7="",NA(),CX7)</f>
        <v>90.2</v>
      </c>
      <c r="CY6" s="33">
        <f t="shared" si="11"/>
        <v>90.94</v>
      </c>
      <c r="CZ6" s="33">
        <f t="shared" si="11"/>
        <v>91.77</v>
      </c>
      <c r="DA6" s="33">
        <f t="shared" si="11"/>
        <v>88.05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42145</v>
      </c>
      <c r="D7" s="35">
        <v>47</v>
      </c>
      <c r="E7" s="35">
        <v>17</v>
      </c>
      <c r="F7" s="35">
        <v>5</v>
      </c>
      <c r="G7" s="35">
        <v>0</v>
      </c>
      <c r="H7" s="35" t="s">
        <v>96</v>
      </c>
      <c r="I7" s="35" t="s">
        <v>97</v>
      </c>
      <c r="J7" s="35" t="s">
        <v>98</v>
      </c>
      <c r="K7" s="35" t="s">
        <v>99</v>
      </c>
      <c r="L7" s="35" t="s">
        <v>100</v>
      </c>
      <c r="M7" s="36" t="s">
        <v>101</v>
      </c>
      <c r="N7" s="36" t="s">
        <v>102</v>
      </c>
      <c r="O7" s="36">
        <v>4.16</v>
      </c>
      <c r="P7" s="36">
        <v>103.43</v>
      </c>
      <c r="Q7" s="36">
        <v>3232</v>
      </c>
      <c r="R7" s="36">
        <v>40270</v>
      </c>
      <c r="S7" s="36">
        <v>101.36</v>
      </c>
      <c r="T7" s="36">
        <v>397.3</v>
      </c>
      <c r="U7" s="36">
        <v>1673</v>
      </c>
      <c r="V7" s="36">
        <v>2.36</v>
      </c>
      <c r="W7" s="36">
        <v>708.9</v>
      </c>
      <c r="X7" s="36">
        <v>86.03</v>
      </c>
      <c r="Y7" s="36">
        <v>88.1</v>
      </c>
      <c r="Z7" s="36">
        <v>68.489999999999995</v>
      </c>
      <c r="AA7" s="36">
        <v>92.55</v>
      </c>
      <c r="AB7" s="36">
        <v>86.17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287.66000000000003</v>
      </c>
      <c r="BF7" s="36">
        <v>247.59</v>
      </c>
      <c r="BG7" s="36">
        <v>254.66</v>
      </c>
      <c r="BH7" s="36">
        <v>1653.79</v>
      </c>
      <c r="BI7" s="36">
        <v>351.39</v>
      </c>
      <c r="BJ7" s="36">
        <v>1239.2</v>
      </c>
      <c r="BK7" s="36">
        <v>1197.82</v>
      </c>
      <c r="BL7" s="36">
        <v>1126.77</v>
      </c>
      <c r="BM7" s="36">
        <v>1044.8</v>
      </c>
      <c r="BN7" s="36">
        <v>1081.8</v>
      </c>
      <c r="BO7" s="36">
        <v>1015.77</v>
      </c>
      <c r="BP7" s="36">
        <v>61.95</v>
      </c>
      <c r="BQ7" s="36">
        <v>77.69</v>
      </c>
      <c r="BR7" s="36">
        <v>75.680000000000007</v>
      </c>
      <c r="BS7" s="36">
        <v>81.39</v>
      </c>
      <c r="BT7" s="36">
        <v>64.489999999999995</v>
      </c>
      <c r="BU7" s="36">
        <v>51.56</v>
      </c>
      <c r="BV7" s="36">
        <v>51.03</v>
      </c>
      <c r="BW7" s="36">
        <v>50.9</v>
      </c>
      <c r="BX7" s="36">
        <v>50.82</v>
      </c>
      <c r="BY7" s="36">
        <v>52.19</v>
      </c>
      <c r="BZ7" s="36">
        <v>52.78</v>
      </c>
      <c r="CA7" s="36">
        <v>271.81</v>
      </c>
      <c r="CB7" s="36">
        <v>226.86</v>
      </c>
      <c r="CC7" s="36">
        <v>229.73</v>
      </c>
      <c r="CD7" s="36">
        <v>220.74</v>
      </c>
      <c r="CE7" s="36">
        <v>279.8</v>
      </c>
      <c r="CF7" s="36">
        <v>283.26</v>
      </c>
      <c r="CG7" s="36">
        <v>289.60000000000002</v>
      </c>
      <c r="CH7" s="36">
        <v>293.27</v>
      </c>
      <c r="CI7" s="36">
        <v>300.52</v>
      </c>
      <c r="CJ7" s="36">
        <v>296.14</v>
      </c>
      <c r="CK7" s="36">
        <v>289.81</v>
      </c>
      <c r="CL7" s="36">
        <v>57.86</v>
      </c>
      <c r="CM7" s="36">
        <v>60.84</v>
      </c>
      <c r="CN7" s="36">
        <v>59.07</v>
      </c>
      <c r="CO7" s="36">
        <v>62.23</v>
      </c>
      <c r="CP7" s="36">
        <v>57.45</v>
      </c>
      <c r="CQ7" s="36">
        <v>55.2</v>
      </c>
      <c r="CR7" s="36">
        <v>54.74</v>
      </c>
      <c r="CS7" s="36">
        <v>53.78</v>
      </c>
      <c r="CT7" s="36">
        <v>53.24</v>
      </c>
      <c r="CU7" s="36">
        <v>52.31</v>
      </c>
      <c r="CV7" s="36">
        <v>52.74</v>
      </c>
      <c r="CW7" s="36">
        <v>90.4</v>
      </c>
      <c r="CX7" s="36">
        <v>90.2</v>
      </c>
      <c r="CY7" s="36">
        <v>90.94</v>
      </c>
      <c r="CZ7" s="36">
        <v>91.77</v>
      </c>
      <c r="DA7" s="36">
        <v>88.05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阿部 正臣</cp:lastModifiedBy>
  <cp:lastPrinted>2017-02-13T06:47:05Z</cp:lastPrinted>
  <dcterms:created xsi:type="dcterms:W3CDTF">2017-02-08T03:06:40Z</dcterms:created>
  <dcterms:modified xsi:type="dcterms:W3CDTF">2017-02-15T07:47:23Z</dcterms:modified>
</cp:coreProperties>
</file>