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<sst xmlns="http://schemas.openxmlformats.org/spreadsheetml/2006/main" count="221" uniqueCount="111">
  <si>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</si>
  <si>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</si>
  <si>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</si>
  <si>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</si>
  <si>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</si>
  <si>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</si>
  <si>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</si>
  <si>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</si>
  <si>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</si>
  <si>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</si>
  <si>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</si>
  <si>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</si>
  <si>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</si>
  <si>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</si>
  <si>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</si>
  <si>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</si>
  <si>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</si>
  <si>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</si>
  <si>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</si>
  <si>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</si>
  <si>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</si>
  <si>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</si>
  <si>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</si>
  <si>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</si>
  <si>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</si>
  <si>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</si>
  <si>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</si>
  <si>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</si>
  <si>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</si>
  <si>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</si>
  <si>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</si>
  <si>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</si>
  <si>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</si>
  <si>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</si>
  <si>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</si>
  <si>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</si>
  <si>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</si>
  <si>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</si>
  <si>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</si>
  <si>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</si>
  <si>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</si>
  <si>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</si>
  <si>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</si>
  <si>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</si>
  <si>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</si>
  <si>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</si>
  <si>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</si>
  <si>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</si>
  <si>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</si>
  <si>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</si>
  <si>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</si>
  <si>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</si>
  <si>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</si>
  <si>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</si>
  <si>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</si>
  <si>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</si>
  <si>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</si>
  <si>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</si>
  <si>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</si>
  <si>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</si>
  <si>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</si>
  <si>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</si>
  <si>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</si>
  <si>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</si>
  <si>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</si>
  <si>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</si>
  <si>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</si>
  <si>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</si>
  <si>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</si>
  <si>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</si>
  <si>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</si>
  <si>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</si>
  <si>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</si>
  <si>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</si>
  <si>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</si>
  <si>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</si>
  <si>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</si>
  <si>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</si>
  <si>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</si>
  <si>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</si>
  <si>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</si>
  <si>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</si>
  <si>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</si>
  <si>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</si>
  <si>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</si>
  <si>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</si>
  <si>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</si>
  <si>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</si>
  <si>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</si>
  <si>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</si>
  <si>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</si>
  <si>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</si>
  <si>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</si>
  <si>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</si>
  <si>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</si>
  <si>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</si>
  <si>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</si>
  <si>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</si>
  <si>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</si>
  <si>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</si>
  <si>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</si>
  <si>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</si>
  <si>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</si>
  <si>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</si>
  <si>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</si>
  <si>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</si>
  <si>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</si>
  <si>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</si>
  <si>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農業集落排水事業は、平成6年4月から供用開始しており、22年が経過しています。管渠の耐用年数が50年であり、これまで、管渠の更新又は老朽化対策等を行っておりません。
　本市の農業集落排水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28年ありますが適正な管理を行い、一度に多額の修繕がないように管理してまいります。</t>
  </si>
  <si>
    <t>　農業集落排水事業の持続可能な健全経営の確保のためには、処理施設の能力と維持管理経費に見合った収入の確保が必須であると考えます。そのため、今後は1箇所の単独処理場を廃止し、隣接する流域下水道に接続する計画で、単独処理場の維持管理経費及び更新費用の削減を目指します。他の、単独処理施設についても、更新時期を見据えながら統合又は廃止の検討を行い、更なる経費削減を検討していきます。
　また、使用料収入を確保するため、市の各種補助金制度をＰＲし接続率の向上を目指します。
　なお、公共下水道事業の公営企業会計の適用に合わせて、農業集落排水事業についても平成32年度からの開始を検討しています。</t>
    <phoneticPr fontId="4"/>
  </si>
  <si>
    <t>　事業経営に係る単年度の総費用及び農業集落排水処理施設整備のために発行した地方債の償還額に対する総収益の割合（収益的収支比率）は、50～60％前後で推移しており、平成27年度については、地方債償還額の増により減少いたしました。
　汚水処理に係る費用に対する使用料収入の割合（経費回収率）は、平成27年度は約57％であり、同等規模の市町村の平均が52％であることから高い水準であります。しかしながら、平成27年度に関しては、地方債償還額の増により昨年度比で約6％減少しており、今後も同様の傾向で推移する見込みとなっております。また、汚水処理に係る費用に対する年間有収水量の割合（汚水処理原価）についても、経費回収率と同様の理由から、直近２ヵ年において類似団体平均値を上回って推移しております。
　経費回収率を上げ、汚水処理原価を下げるためにも、整備した農業集落排水処理施設を使用していただけるように、水洗化を積極的に推進してまいります。
　なお、農業集落排水区域については、整備事業が完了していることから、地方債残高は今後、減少傾向にあるものの、6箇所の単独処理施設で汚水処理を行っており、汚水処理費用に対し料金収入が不足していることから、処理施設の効率性を検討し、統廃合等による維持管理経費及び更新費用の削減を行ってまいります。</t>
    <rPh sb="23" eb="25">
      <t>ショリ</t>
    </rPh>
    <rPh sb="37" eb="40">
      <t>チホウサイ</t>
    </rPh>
    <rPh sb="81" eb="83">
      <t>ヘイセイ</t>
    </rPh>
    <rPh sb="85" eb="86">
      <t>ネン</t>
    </rPh>
    <rPh sb="86" eb="87">
      <t>ド</t>
    </rPh>
    <rPh sb="93" eb="96">
      <t>チホウサイ</t>
    </rPh>
    <rPh sb="96" eb="98">
      <t>ショウカン</t>
    </rPh>
    <rPh sb="98" eb="99">
      <t>ガク</t>
    </rPh>
    <rPh sb="100" eb="101">
      <t>ゾウ</t>
    </rPh>
    <rPh sb="104" eb="106">
      <t>ゲンショウ</t>
    </rPh>
    <rPh sb="152" eb="153">
      <t>ヤク</t>
    </rPh>
    <rPh sb="160" eb="162">
      <t>ドウトウ</t>
    </rPh>
    <rPh sb="162" eb="164">
      <t>キボ</t>
    </rPh>
    <rPh sb="165" eb="168">
      <t>シチョウソン</t>
    </rPh>
    <rPh sb="169" eb="171">
      <t>ヘイキン</t>
    </rPh>
    <rPh sb="182" eb="183">
      <t>タカ</t>
    </rPh>
    <rPh sb="184" eb="186">
      <t>スイジュン</t>
    </rPh>
    <rPh sb="199" eb="201">
      <t>ヘイセイ</t>
    </rPh>
    <rPh sb="203" eb="204">
      <t>ネン</t>
    </rPh>
    <rPh sb="204" eb="205">
      <t>ド</t>
    </rPh>
    <rPh sb="206" eb="207">
      <t>カン</t>
    </rPh>
    <rPh sb="211" eb="214">
      <t>チホウサイ</t>
    </rPh>
    <rPh sb="214" eb="216">
      <t>ショウカン</t>
    </rPh>
    <rPh sb="216" eb="217">
      <t>ガク</t>
    </rPh>
    <rPh sb="218" eb="219">
      <t>ゾウ</t>
    </rPh>
    <rPh sb="222" eb="225">
      <t>サクネンド</t>
    </rPh>
    <rPh sb="225" eb="226">
      <t>ヒ</t>
    </rPh>
    <rPh sb="227" eb="228">
      <t>ヤク</t>
    </rPh>
    <rPh sb="230" eb="232">
      <t>ゲンショウ</t>
    </rPh>
    <rPh sb="237" eb="239">
      <t>コンゴ</t>
    </rPh>
    <rPh sb="246" eb="248">
      <t>スイイ</t>
    </rPh>
    <rPh sb="250" eb="252">
      <t>ミコ</t>
    </rPh>
    <rPh sb="265" eb="267">
      <t>オスイ</t>
    </rPh>
    <rPh sb="267" eb="269">
      <t>ショリ</t>
    </rPh>
    <rPh sb="270" eb="271">
      <t>カカ</t>
    </rPh>
    <rPh sb="272" eb="274">
      <t>ヒヨウ</t>
    </rPh>
    <rPh sb="275" eb="276">
      <t>タイ</t>
    </rPh>
    <rPh sb="278" eb="280">
      <t>ネンカン</t>
    </rPh>
    <rPh sb="280" eb="281">
      <t>ユウ</t>
    </rPh>
    <rPh sb="281" eb="282">
      <t>シュウ</t>
    </rPh>
    <rPh sb="282" eb="283">
      <t>スイ</t>
    </rPh>
    <rPh sb="283" eb="284">
      <t>リョウ</t>
    </rPh>
    <rPh sb="285" eb="287">
      <t>ワリアイ</t>
    </rPh>
    <rPh sb="288" eb="290">
      <t>オスイ</t>
    </rPh>
    <rPh sb="290" eb="292">
      <t>ショリ</t>
    </rPh>
    <rPh sb="292" eb="294">
      <t>ゲンカ</t>
    </rPh>
    <rPh sb="301" eb="303">
      <t>ケイヒ</t>
    </rPh>
    <rPh sb="303" eb="305">
      <t>カイシュウ</t>
    </rPh>
    <rPh sb="305" eb="306">
      <t>リツ</t>
    </rPh>
    <rPh sb="307" eb="309">
      <t>ドウヨウ</t>
    </rPh>
    <rPh sb="310" eb="312">
      <t>リユウ</t>
    </rPh>
    <rPh sb="315" eb="317">
      <t>チョッキン</t>
    </rPh>
    <rPh sb="324" eb="326">
      <t>ルイジ</t>
    </rPh>
    <rPh sb="326" eb="328">
      <t>ダンタイ</t>
    </rPh>
    <rPh sb="328" eb="331">
      <t>ヘイキンチ</t>
    </rPh>
    <rPh sb="332" eb="334">
      <t>ウワマワ</t>
    </rPh>
    <rPh sb="336" eb="338">
      <t>スイイ</t>
    </rPh>
    <rPh sb="347" eb="349">
      <t>ケイヒ</t>
    </rPh>
    <rPh sb="349" eb="351">
      <t>カイシュウ</t>
    </rPh>
    <rPh sb="351" eb="352">
      <t>リツ</t>
    </rPh>
    <rPh sb="353" eb="354">
      <t>ア</t>
    </rPh>
    <rPh sb="356" eb="358">
      <t>オスイ</t>
    </rPh>
    <rPh sb="358" eb="360">
      <t>ショリ</t>
    </rPh>
    <rPh sb="360" eb="362">
      <t>ゲンカ</t>
    </rPh>
    <rPh sb="363" eb="364">
      <t>サ</t>
    </rPh>
    <rPh sb="371" eb="373">
      <t>セイビ</t>
    </rPh>
    <rPh sb="383" eb="385">
      <t>シセツ</t>
    </rPh>
    <rPh sb="386" eb="388">
      <t>シヨウ</t>
    </rPh>
    <rPh sb="399" eb="402">
      <t>スイセンカ</t>
    </rPh>
    <rPh sb="403" eb="406">
      <t>セッキョクテキ</t>
    </rPh>
    <rPh sb="407" eb="409">
      <t>スイシン</t>
    </rPh>
    <rPh sb="555" eb="5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</si>
</sst>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10400"/>
        <c:axId val="1035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3510400"/>
        <c:axId val="103512320"/>
      </c:lineChart>
      <c:dateAx>
        <c:axId val="103510400"/>
        <c:scaling>
          <c:orientation val="minMax"/>
        </c:scaling>
        <c:delete val="1"/>
        <c:axPos val="b"/>
        <c:numFmt formatCode="ge" sourceLinked="1"/>
        <c:majorTickMark val="none"/>
        <c:minorTickMark val="none"/>
        <c:tickLblPos val="none"/>
        <c:crossAx val="103512320"/>
        <c:crosses val="autoZero"/>
        <c:auto val="1"/>
        <c:lblOffset val="100"/>
        <c:baseTimeUnit val="years"/>
      </c:dateAx>
      <c:valAx>
        <c:axId val="103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04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37.18</c:v>
                </c:pt>
                <c:pt idx="1">
                  <c:v>39.369999999999997</c:v>
                </c:pt>
                <c:pt idx="2">
                  <c:v>47.39</c:v>
                </c:pt>
                <c:pt idx="3">
                  <c:v>48.47</c:v>
                </c:pt>
                <c:pt idx="4">
                  <c:v>52.83</c:v>
                </c:pt>
              </c:numCache>
            </c:numRef>
          </c:val>
        </c:ser>
        <c:dLbls>
          <c:showLegendKey val="0"/>
          <c:showVal val="0"/>
          <c:showCatName val="0"/>
          <c:showSerName val="0"/>
          <c:showPercent val="0"/>
          <c:showBubbleSize val="0"/>
        </c:dLbls>
        <c:gapWidth val="150"/>
        <c:axId val="115876608"/>
        <c:axId val="115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5876608"/>
        <c:axId val="115878528"/>
      </c:lineChart>
      <c:dateAx>
        <c:axId val="115876608"/>
        <c:scaling>
          <c:orientation val="minMax"/>
        </c:scaling>
        <c:delete val="1"/>
        <c:axPos val="b"/>
        <c:numFmt formatCode="ge" sourceLinked="1"/>
        <c:majorTickMark val="none"/>
        <c:minorTickMark val="none"/>
        <c:tickLblPos val="none"/>
        <c:crossAx val="115878528"/>
        <c:crosses val="autoZero"/>
        <c:auto val="1"/>
        <c:lblOffset val="100"/>
        <c:baseTimeUnit val="years"/>
      </c:dateAx>
      <c:valAx>
        <c:axId val="1158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67.900000000000006</c:v>
                </c:pt>
                <c:pt idx="1">
                  <c:v>69.62</c:v>
                </c:pt>
                <c:pt idx="2">
                  <c:v>69.05</c:v>
                </c:pt>
                <c:pt idx="3">
                  <c:v>70.64</c:v>
                </c:pt>
                <c:pt idx="4">
                  <c:v>71.91</c:v>
                </c:pt>
              </c:numCache>
            </c:numRef>
          </c:val>
        </c:ser>
        <c:dLbls>
          <c:showLegendKey val="0"/>
          <c:showVal val="0"/>
          <c:showCatName val="0"/>
          <c:showSerName val="0"/>
          <c:showPercent val="0"/>
          <c:showBubbleSize val="0"/>
        </c:dLbls>
        <c:gapWidth val="150"/>
        <c:axId val="115925376"/>
        <c:axId val="115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5925376"/>
        <c:axId val="115927296"/>
      </c:lineChart>
      <c:dateAx>
        <c:axId val="115925376"/>
        <c:scaling>
          <c:orientation val="minMax"/>
        </c:scaling>
        <c:delete val="1"/>
        <c:axPos val="b"/>
        <c:numFmt formatCode="ge" sourceLinked="1"/>
        <c:majorTickMark val="none"/>
        <c:minorTickMark val="none"/>
        <c:tickLblPos val="none"/>
        <c:crossAx val="115927296"/>
        <c:crosses val="autoZero"/>
        <c:auto val="1"/>
        <c:lblOffset val="100"/>
        <c:baseTimeUnit val="years"/>
      </c:dateAx>
      <c:valAx>
        <c:axId val="1159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66.400000000000006</c:v>
                </c:pt>
                <c:pt idx="1">
                  <c:v>65.760000000000005</c:v>
                </c:pt>
                <c:pt idx="2">
                  <c:v>68.42</c:v>
                </c:pt>
                <c:pt idx="3">
                  <c:v>59.7</c:v>
                </c:pt>
                <c:pt idx="4">
                  <c:v>57.82</c:v>
                </c:pt>
              </c:numCache>
            </c:numRef>
          </c:val>
        </c:ser>
        <c:dLbls>
          <c:showLegendKey val="0"/>
          <c:showVal val="0"/>
          <c:showCatName val="0"/>
          <c:showSerName val="0"/>
          <c:showPercent val="0"/>
          <c:showBubbleSize val="0"/>
        </c:dLbls>
        <c:gapWidth val="150"/>
        <c:axId val="103534592"/>
        <c:axId val="1035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34592"/>
        <c:axId val="103536512"/>
      </c:lineChart>
      <c:dateAx>
        <c:axId val="103534592"/>
        <c:scaling>
          <c:orientation val="minMax"/>
        </c:scaling>
        <c:delete val="1"/>
        <c:axPos val="b"/>
        <c:numFmt formatCode="ge" sourceLinked="1"/>
        <c:majorTickMark val="none"/>
        <c:minorTickMark val="none"/>
        <c:tickLblPos val="none"/>
        <c:crossAx val="103536512"/>
        <c:crosses val="autoZero"/>
        <c:auto val="1"/>
        <c:lblOffset val="100"/>
        <c:baseTimeUnit val="years"/>
      </c:dateAx>
      <c:valAx>
        <c:axId val="1035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46240"/>
        <c:axId val="1134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46240"/>
        <c:axId val="113456640"/>
      </c:lineChart>
      <c:dateAx>
        <c:axId val="103546240"/>
        <c:scaling>
          <c:orientation val="minMax"/>
        </c:scaling>
        <c:delete val="1"/>
        <c:axPos val="b"/>
        <c:numFmt formatCode="ge" sourceLinked="1"/>
        <c:majorTickMark val="none"/>
        <c:minorTickMark val="none"/>
        <c:tickLblPos val="none"/>
        <c:crossAx val="113456640"/>
        <c:crosses val="autoZero"/>
        <c:auto val="1"/>
        <c:lblOffset val="100"/>
        <c:baseTimeUnit val="years"/>
      </c:dateAx>
      <c:valAx>
        <c:axId val="1134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92736"/>
        <c:axId val="113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92736"/>
        <c:axId val="113494656"/>
      </c:lineChart>
      <c:dateAx>
        <c:axId val="113492736"/>
        <c:scaling>
          <c:orientation val="minMax"/>
        </c:scaling>
        <c:delete val="1"/>
        <c:axPos val="b"/>
        <c:numFmt formatCode="ge" sourceLinked="1"/>
        <c:majorTickMark val="none"/>
        <c:minorTickMark val="none"/>
        <c:tickLblPos val="none"/>
        <c:crossAx val="113494656"/>
        <c:crosses val="autoZero"/>
        <c:auto val="1"/>
        <c:lblOffset val="100"/>
        <c:baseTimeUnit val="years"/>
      </c:dateAx>
      <c:valAx>
        <c:axId val="113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25888"/>
        <c:axId val="1135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25888"/>
        <c:axId val="113527808"/>
      </c:lineChart>
      <c:dateAx>
        <c:axId val="113525888"/>
        <c:scaling>
          <c:orientation val="minMax"/>
        </c:scaling>
        <c:delete val="1"/>
        <c:axPos val="b"/>
        <c:numFmt formatCode="ge" sourceLinked="1"/>
        <c:majorTickMark val="none"/>
        <c:minorTickMark val="none"/>
        <c:tickLblPos val="none"/>
        <c:crossAx val="113527808"/>
        <c:crosses val="autoZero"/>
        <c:auto val="1"/>
        <c:lblOffset val="100"/>
        <c:baseTimeUnit val="years"/>
      </c:dateAx>
      <c:valAx>
        <c:axId val="1135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66464"/>
        <c:axId val="113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66464"/>
        <c:axId val="113568384"/>
      </c:lineChart>
      <c:dateAx>
        <c:axId val="113566464"/>
        <c:scaling>
          <c:orientation val="minMax"/>
        </c:scaling>
        <c:delete val="1"/>
        <c:axPos val="b"/>
        <c:numFmt formatCode="ge" sourceLinked="1"/>
        <c:majorTickMark val="none"/>
        <c:minorTickMark val="none"/>
        <c:tickLblPos val="none"/>
        <c:crossAx val="113568384"/>
        <c:crosses val="autoZero"/>
        <c:auto val="1"/>
        <c:lblOffset val="100"/>
        <c:baseTimeUnit val="years"/>
      </c:dateAx>
      <c:valAx>
        <c:axId val="1135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1633.66</c:v>
                </c:pt>
                <c:pt idx="1">
                  <c:v>1382.12</c:v>
                </c:pt>
                <c:pt idx="2">
                  <c:v>659.31</c:v>
                </c:pt>
                <c:pt idx="3">
                  <c:v>1541.13</c:v>
                </c:pt>
                <c:pt idx="4">
                  <c:v>2066.44</c:v>
                </c:pt>
              </c:numCache>
            </c:numRef>
          </c:val>
        </c:ser>
        <c:dLbls>
          <c:showLegendKey val="0"/>
          <c:showVal val="0"/>
          <c:showCatName val="0"/>
          <c:showSerName val="0"/>
          <c:showPercent val="0"/>
          <c:showBubbleSize val="0"/>
        </c:dLbls>
        <c:gapWidth val="150"/>
        <c:axId val="113650304"/>
        <c:axId val="1136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3650304"/>
        <c:axId val="113668864"/>
      </c:lineChart>
      <c:dateAx>
        <c:axId val="113650304"/>
        <c:scaling>
          <c:orientation val="minMax"/>
        </c:scaling>
        <c:delete val="1"/>
        <c:axPos val="b"/>
        <c:numFmt formatCode="ge" sourceLinked="1"/>
        <c:majorTickMark val="none"/>
        <c:minorTickMark val="none"/>
        <c:tickLblPos val="none"/>
        <c:crossAx val="113668864"/>
        <c:crosses val="autoZero"/>
        <c:auto val="1"/>
        <c:lblOffset val="100"/>
        <c:baseTimeUnit val="years"/>
      </c:dateAx>
      <c:valAx>
        <c:axId val="1136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64.760000000000005</c:v>
                </c:pt>
                <c:pt idx="1">
                  <c:v>68.73</c:v>
                </c:pt>
                <c:pt idx="2">
                  <c:v>72.67</c:v>
                </c:pt>
                <c:pt idx="3">
                  <c:v>62.97</c:v>
                </c:pt>
                <c:pt idx="4">
                  <c:v>56.71</c:v>
                </c:pt>
              </c:numCache>
            </c:numRef>
          </c:val>
        </c:ser>
        <c:dLbls>
          <c:showLegendKey val="0"/>
          <c:showVal val="0"/>
          <c:showCatName val="0"/>
          <c:showSerName val="0"/>
          <c:showPercent val="0"/>
          <c:showBubbleSize val="0"/>
        </c:dLbls>
        <c:gapWidth val="150"/>
        <c:axId val="114759936"/>
        <c:axId val="114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4759936"/>
        <c:axId val="114762112"/>
      </c:lineChart>
      <c:dateAx>
        <c:axId val="114759936"/>
        <c:scaling>
          <c:orientation val="minMax"/>
        </c:scaling>
        <c:delete val="1"/>
        <c:axPos val="b"/>
        <c:numFmt formatCode="ge" sourceLinked="1"/>
        <c:majorTickMark val="none"/>
        <c:minorTickMark val="none"/>
        <c:tickLblPos val="none"/>
        <c:crossAx val="114762112"/>
        <c:crosses val="autoZero"/>
        <c:auto val="1"/>
        <c:lblOffset val="100"/>
        <c:baseTimeUnit val="years"/>
      </c:dateAx>
      <c:valAx>
        <c:axId val="114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310.76</c:v>
                </c:pt>
                <c:pt idx="1">
                  <c:v>303.72000000000003</c:v>
                </c:pt>
                <c:pt idx="2">
                  <c:v>294.38</c:v>
                </c:pt>
                <c:pt idx="3">
                  <c:v>333.7</c:v>
                </c:pt>
                <c:pt idx="4">
                  <c:v>373.44</c:v>
                </c:pt>
              </c:numCache>
            </c:numRef>
          </c:val>
        </c:ser>
        <c:dLbls>
          <c:showLegendKey val="0"/>
          <c:showVal val="0"/>
          <c:showCatName val="0"/>
          <c:showSerName val="0"/>
          <c:showPercent val="0"/>
          <c:showBubbleSize val="0"/>
        </c:dLbls>
        <c:gapWidth val="150"/>
        <c:axId val="114799744"/>
        <c:axId val="1148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4799744"/>
        <c:axId val="114801664"/>
      </c:lineChart>
      <c:dateAx>
        <c:axId val="114799744"/>
        <c:scaling>
          <c:orientation val="minMax"/>
        </c:scaling>
        <c:delete val="1"/>
        <c:axPos val="b"/>
        <c:numFmt formatCode="ge" sourceLinked="1"/>
        <c:majorTickMark val="none"/>
        <c:minorTickMark val="none"/>
        <c:tickLblPos val="none"/>
        <c:crossAx val="114801664"/>
        <c:crosses val="autoZero"/>
        <c:auto val="1"/>
        <c:lblOffset val="100"/>
        <c:baseTimeUnit val="years"/>
      </c:dateAx>
      <c:valAx>
        <c:axId val="114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栗原市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71748</v>
      </c>
      <c r="AM8" s="64"/>
      <c r="AN8" s="64"/>
      <c r="AO8" s="64"/>
      <c r="AP8" s="64"/>
      <c r="AQ8" s="64"/>
      <c r="AR8" s="64"/>
      <c r="AS8" s="64"/>
      <c r="AT8" s="63">
        <f>データ!S6</f>
        <v>804.97</v>
      </c>
      <c r="AU8" s="63"/>
      <c r="AV8" s="63"/>
      <c r="AW8" s="63"/>
      <c r="AX8" s="63"/>
      <c r="AY8" s="63"/>
      <c r="AZ8" s="63"/>
      <c r="BA8" s="63"/>
      <c r="BB8" s="63">
        <f>データ!T6</f>
        <v>89.13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5.03</v>
      </c>
      <c r="Q10" s="63"/>
      <c r="R10" s="63"/>
      <c r="S10" s="63"/>
      <c r="T10" s="63"/>
      <c r="U10" s="63"/>
      <c r="V10" s="63"/>
      <c r="W10" s="63">
        <f>データ!P6</f>
        <v>90.42</v>
      </c>
      <c r="X10" s="63"/>
      <c r="Y10" s="63"/>
      <c r="Z10" s="63"/>
      <c r="AA10" s="63"/>
      <c r="AB10" s="63"/>
      <c r="AC10" s="63"/>
      <c r="AD10" s="64">
        <f>データ!Q6</f>
        <v>3994</v>
      </c>
      <c r="AE10" s="64"/>
      <c r="AF10" s="64"/>
      <c r="AG10" s="64"/>
      <c r="AH10" s="64"/>
      <c r="AI10" s="64"/>
      <c r="AJ10" s="64"/>
      <c r="AK10" s="2"/>
      <c r="AL10" s="64">
        <f>データ!U6</f>
        <v>3585</v>
      </c>
      <c r="AM10" s="64"/>
      <c r="AN10" s="64"/>
      <c r="AO10" s="64"/>
      <c r="AP10" s="64"/>
      <c r="AQ10" s="64"/>
      <c r="AR10" s="64"/>
      <c r="AS10" s="64"/>
      <c r="AT10" s="63">
        <f>データ!V6</f>
        <v>5.22</v>
      </c>
      <c r="AU10" s="63"/>
      <c r="AV10" s="63"/>
      <c r="AW10" s="63"/>
      <c r="AX10" s="63"/>
      <c r="AY10" s="63"/>
      <c r="AZ10" s="63"/>
      <c r="BA10" s="63"/>
      <c r="BB10" s="63">
        <f>データ!W6</f>
        <v>686.78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42137</v>
      </c>
      <c r="D6" s="31">
        <f t="shared" si="3"/>
        <v>47</v>
      </c>
      <c r="E6" s="31">
        <f t="shared" si="3"/>
        <v>17</v>
      </c>
      <c r="F6" s="31">
        <f t="shared" si="3"/>
        <v>5</v>
      </c>
      <c r="G6" s="31">
        <f t="shared" si="3"/>
        <v>0</v>
      </c>
      <c r="H6" s="31" t="str">
        <f t="shared" si="3"/>
        <v>宮城県　栗原市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5.03</v>
      </c>
      <c r="P6" s="32">
        <f t="shared" si="3"/>
        <v>90.42</v>
      </c>
      <c r="Q6" s="32">
        <f t="shared" si="3"/>
        <v>3994</v>
      </c>
      <c r="R6" s="32">
        <f t="shared" si="3"/>
        <v>71748</v>
      </c>
      <c r="S6" s="32">
        <f t="shared" si="3"/>
        <v>804.97</v>
      </c>
      <c r="T6" s="32">
        <f t="shared" si="3"/>
        <v>89.13</v>
      </c>
      <c r="U6" s="32">
        <f t="shared" si="3"/>
        <v>3585</v>
      </c>
      <c r="V6" s="32">
        <f t="shared" si="3"/>
        <v>5.22</v>
      </c>
      <c r="W6" s="32">
        <f t="shared" si="3"/>
        <v>686.78</v>
      </c>
      <c r="X6" s="33">
        <f>IF(X7="",NA(),X7)</f>
        <v>66.400000000000006</v>
      </c>
      <c r="Y6" s="33">
        <f t="shared" ref="Y6:AG6" si="4">IF(Y7="",NA(),Y7)</f>
        <v>65.760000000000005</v>
      </c>
      <c r="Z6" s="33">
        <f t="shared" si="4"/>
        <v>68.42</v>
      </c>
      <c r="AA6" s="33">
        <f t="shared" si="4"/>
        <v>59.7</v>
      </c>
      <c r="AB6" s="33">
        <f t="shared" si="4"/>
        <v>57.82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1633.66</v>
      </c>
      <c r="BF6" s="33">
        <f t="shared" ref="BF6:BN6" si="7">IF(BF7="",NA(),BF7)</f>
        <v>1382.12</v>
      </c>
      <c r="BG6" s="33">
        <f t="shared" si="7"/>
        <v>659.31</v>
      </c>
      <c r="BH6" s="33">
        <f t="shared" si="7"/>
        <v>1541.13</v>
      </c>
      <c r="BI6" s="33">
        <f t="shared" si="7"/>
        <v>2066.44</v>
      </c>
      <c r="BJ6" s="33">
        <f t="shared" si="7"/>
        <v>1239.2</v>
      </c>
      <c r="BK6" s="33">
        <f t="shared" si="7"/>
        <v>1197.82</v>
      </c>
      <c r="BL6" s="33">
        <f t="shared" si="7"/>
        <v>1126.77</v>
      </c>
      <c r="BM6" s="33">
        <f t="shared" si="7"/>
        <v>1044.8</v>
      </c>
      <c r="BN6" s="33">
        <f t="shared" si="7"/>
        <v>1081.8</v>
      </c>
      <c r="BO6" s="32" t="str">
        <f>IF(BO7="","",IF(BO7="-","【-】","【"&amp;SUBSTITUTE(TEXT(BO7,"#,##0.00"),"-","△")&amp;"】"))</f>
        <v>【1,015.77】</v>
      </c>
      <c r="BP6" s="33">
        <f>IF(BP7="",NA(),BP7)</f>
        <v>64.760000000000005</v>
      </c>
      <c r="BQ6" s="33">
        <f t="shared" ref="BQ6:BY6" si="8">IF(BQ7="",NA(),BQ7)</f>
        <v>68.73</v>
      </c>
      <c r="BR6" s="33">
        <f t="shared" si="8"/>
        <v>72.67</v>
      </c>
      <c r="BS6" s="33">
        <f t="shared" si="8"/>
        <v>62.97</v>
      </c>
      <c r="BT6" s="33">
        <f t="shared" si="8"/>
        <v>56.71</v>
      </c>
      <c r="BU6" s="33">
        <f t="shared" si="8"/>
        <v>51.56</v>
      </c>
      <c r="BV6" s="33">
        <f t="shared" si="8"/>
        <v>51.03</v>
      </c>
      <c r="BW6" s="33">
        <f t="shared" si="8"/>
        <v>50.9</v>
      </c>
      <c r="BX6" s="33">
        <f t="shared" si="8"/>
        <v>50.82</v>
      </c>
      <c r="BY6" s="33">
        <f t="shared" si="8"/>
        <v>52.19</v>
      </c>
      <c r="BZ6" s="32" t="str">
        <f>IF(BZ7="","",IF(BZ7="-","【-】","【"&amp;SUBSTITUTE(TEXT(BZ7,"#,##0.00"),"-","△")&amp;"】"))</f>
        <v>【52.78】</v>
      </c>
      <c r="CA6" s="33">
        <f>IF(CA7="",NA(),CA7)</f>
        <v>310.76</v>
      </c>
      <c r="CB6" s="33">
        <f t="shared" ref="CB6:CJ6" si="9">IF(CB7="",NA(),CB7)</f>
        <v>303.72000000000003</v>
      </c>
      <c r="CC6" s="33">
        <f t="shared" si="9"/>
        <v>294.38</v>
      </c>
      <c r="CD6" s="33">
        <f t="shared" si="9"/>
        <v>333.7</v>
      </c>
      <c r="CE6" s="33">
        <f t="shared" si="9"/>
        <v>373.44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37.18</v>
      </c>
      <c r="CM6" s="33">
        <f t="shared" ref="CM6:CU6" si="10">IF(CM7="",NA(),CM7)</f>
        <v>39.369999999999997</v>
      </c>
      <c r="CN6" s="33">
        <f t="shared" si="10"/>
        <v>47.39</v>
      </c>
      <c r="CO6" s="33">
        <f t="shared" si="10"/>
        <v>48.47</v>
      </c>
      <c r="CP6" s="33">
        <f t="shared" si="10"/>
        <v>52.83</v>
      </c>
      <c r="CQ6" s="33">
        <f t="shared" si="10"/>
        <v>55.2</v>
      </c>
      <c r="CR6" s="33">
        <f t="shared" si="10"/>
        <v>54.74</v>
      </c>
      <c r="CS6" s="33">
        <f t="shared" si="10"/>
        <v>53.78</v>
      </c>
      <c r="CT6" s="33">
        <f t="shared" si="10"/>
        <v>53.24</v>
      </c>
      <c r="CU6" s="33">
        <f t="shared" si="10"/>
        <v>52.31</v>
      </c>
      <c r="CV6" s="32" t="str">
        <f>IF(CV7="","",IF(CV7="-","【-】","【"&amp;SUBSTITUTE(TEXT(CV7,"#,##0.00"),"-","△")&amp;"】"))</f>
        <v>【52.74】</v>
      </c>
      <c r="CW6" s="33">
        <f>IF(CW7="",NA(),CW7)</f>
        <v>67.900000000000006</v>
      </c>
      <c r="CX6" s="33">
        <f t="shared" ref="CX6:DF6" si="11">IF(CX7="",NA(),CX7)</f>
        <v>69.62</v>
      </c>
      <c r="CY6" s="33">
        <f t="shared" si="11"/>
        <v>69.05</v>
      </c>
      <c r="CZ6" s="33">
        <f t="shared" si="11"/>
        <v>70.64</v>
      </c>
      <c r="DA6" s="33">
        <f t="shared" si="11"/>
        <v>71.91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42137</v>
      </c>
      <c r="D7" s="35">
        <v>47</v>
      </c>
      <c r="E7" s="35">
        <v>17</v>
      </c>
      <c r="F7" s="35">
        <v>5</v>
      </c>
      <c r="G7" s="35">
        <v>0</v>
      </c>
      <c r="H7" s="35" t="s">
        <v>96</v>
      </c>
      <c r="I7" s="35" t="s">
        <v>97</v>
      </c>
      <c r="J7" s="35" t="s">
        <v>98</v>
      </c>
      <c r="K7" s="35" t="s">
        <v>99</v>
      </c>
      <c r="L7" s="35" t="s">
        <v>100</v>
      </c>
      <c r="M7" s="36" t="s">
        <v>101</v>
      </c>
      <c r="N7" s="36" t="s">
        <v>102</v>
      </c>
      <c r="O7" s="36">
        <v>5.03</v>
      </c>
      <c r="P7" s="36">
        <v>90.42</v>
      </c>
      <c r="Q7" s="36">
        <v>3994</v>
      </c>
      <c r="R7" s="36">
        <v>71748</v>
      </c>
      <c r="S7" s="36">
        <v>804.97</v>
      </c>
      <c r="T7" s="36">
        <v>89.13</v>
      </c>
      <c r="U7" s="36">
        <v>3585</v>
      </c>
      <c r="V7" s="36">
        <v>5.22</v>
      </c>
      <c r="W7" s="36">
        <v>686.78</v>
      </c>
      <c r="X7" s="36">
        <v>66.400000000000006</v>
      </c>
      <c r="Y7" s="36">
        <v>65.760000000000005</v>
      </c>
      <c r="Z7" s="36">
        <v>68.42</v>
      </c>
      <c r="AA7" s="36">
        <v>59.7</v>
      </c>
      <c r="AB7" s="36">
        <v>57.82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1633.66</v>
      </c>
      <c r="BF7" s="36">
        <v>1382.12</v>
      </c>
      <c r="BG7" s="36">
        <v>659.31</v>
      </c>
      <c r="BH7" s="36">
        <v>1541.13</v>
      </c>
      <c r="BI7" s="36">
        <v>2066.44</v>
      </c>
      <c r="BJ7" s="36">
        <v>1239.2</v>
      </c>
      <c r="BK7" s="36">
        <v>1197.82</v>
      </c>
      <c r="BL7" s="36">
        <v>1126.77</v>
      </c>
      <c r="BM7" s="36">
        <v>1044.8</v>
      </c>
      <c r="BN7" s="36">
        <v>1081.8</v>
      </c>
      <c r="BO7" s="36">
        <v>1015.77</v>
      </c>
      <c r="BP7" s="36">
        <v>64.760000000000005</v>
      </c>
      <c r="BQ7" s="36">
        <v>68.73</v>
      </c>
      <c r="BR7" s="36">
        <v>72.67</v>
      </c>
      <c r="BS7" s="36">
        <v>62.97</v>
      </c>
      <c r="BT7" s="36">
        <v>56.71</v>
      </c>
      <c r="BU7" s="36">
        <v>51.56</v>
      </c>
      <c r="BV7" s="36">
        <v>51.03</v>
      </c>
      <c r="BW7" s="36">
        <v>50.9</v>
      </c>
      <c r="BX7" s="36">
        <v>50.82</v>
      </c>
      <c r="BY7" s="36">
        <v>52.19</v>
      </c>
      <c r="BZ7" s="36">
        <v>52.78</v>
      </c>
      <c r="CA7" s="36">
        <v>310.76</v>
      </c>
      <c r="CB7" s="36">
        <v>303.72000000000003</v>
      </c>
      <c r="CC7" s="36">
        <v>294.38</v>
      </c>
      <c r="CD7" s="36">
        <v>333.7</v>
      </c>
      <c r="CE7" s="36">
        <v>373.44</v>
      </c>
      <c r="CF7" s="36">
        <v>283.26</v>
      </c>
      <c r="CG7" s="36">
        <v>289.60000000000002</v>
      </c>
      <c r="CH7" s="36">
        <v>293.27</v>
      </c>
      <c r="CI7" s="36">
        <v>300.52</v>
      </c>
      <c r="CJ7" s="36">
        <v>296.14</v>
      </c>
      <c r="CK7" s="36">
        <v>289.81</v>
      </c>
      <c r="CL7" s="36">
        <v>37.18</v>
      </c>
      <c r="CM7" s="36">
        <v>39.369999999999997</v>
      </c>
      <c r="CN7" s="36">
        <v>47.39</v>
      </c>
      <c r="CO7" s="36">
        <v>48.47</v>
      </c>
      <c r="CP7" s="36">
        <v>52.83</v>
      </c>
      <c r="CQ7" s="36">
        <v>55.2</v>
      </c>
      <c r="CR7" s="36">
        <v>54.74</v>
      </c>
      <c r="CS7" s="36">
        <v>53.78</v>
      </c>
      <c r="CT7" s="36">
        <v>53.24</v>
      </c>
      <c r="CU7" s="36">
        <v>52.31</v>
      </c>
      <c r="CV7" s="36">
        <v>52.74</v>
      </c>
      <c r="CW7" s="36">
        <v>67.900000000000006</v>
      </c>
      <c r="CX7" s="36">
        <v>69.62</v>
      </c>
      <c r="CY7" s="36">
        <v>69.05</v>
      </c>
      <c r="CZ7" s="36">
        <v>70.64</v>
      </c>
      <c r="DA7" s="36">
        <v>71.91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2017-02-08T03:06:39Z</dcterms:created>
  <dcterms:modified xsi:type="dcterms:W3CDTF">2017-02-16T06:03:21Z</dcterms:modified>
  <cp:category/>
</cp:coreProperties>
</file>