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<sst xmlns="http://schemas.openxmlformats.org/spreadsheetml/2006/main" count="221" uniqueCount="111">
  <si>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</si>
  <si>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</si>
  <si>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</si>
  <si>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</si>
  <si>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</si>
  <si>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</si>
  <si>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</si>
  <si>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</si>
  <si>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</si>
  <si>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</si>
  <si>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</si>
  <si>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</si>
  <si>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</si>
  <si>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</si>
  <si>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</si>
  <si>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</si>
  <si>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</si>
  <si>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</si>
  <si>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</si>
  <si>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</si>
  <si>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</si>
  <si>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</si>
  <si>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</si>
  <si>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</si>
  <si>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</si>
  <si>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</si>
  <si>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</si>
  <si>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</si>
  <si>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</si>
  <si>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</si>
  <si>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</si>
  <si>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</si>
  <si>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</si>
  <si>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</si>
  <si>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</si>
  <si>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</si>
  <si>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</si>
  <si>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</si>
  <si>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</si>
  <si>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</si>
  <si>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</si>
  <si>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</si>
  <si>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</si>
  <si>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</si>
  <si>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</si>
  <si>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</si>
  <si>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</si>
  <si>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</si>
  <si>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</si>
  <si>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</si>
  <si>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</si>
  <si>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</si>
  <si>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</si>
  <si>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</si>
  <si>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</si>
  <si>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</si>
  <si>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</si>
  <si>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</si>
  <si>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</si>
  <si>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</si>
  <si>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</si>
  <si>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</si>
  <si>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</si>
  <si>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</si>
  <si>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</si>
  <si>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</si>
  <si>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</si>
  <si>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</si>
  <si>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</si>
  <si>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</si>
  <si>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</si>
  <si>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</si>
  <si>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</si>
  <si>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</si>
  <si>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</si>
  <si>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</si>
  <si>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</si>
  <si>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</si>
  <si>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</si>
  <si>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</si>
  <si>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</si>
  <si>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</si>
  <si>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</si>
  <si>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</si>
  <si>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</si>
  <si>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</si>
  <si>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</si>
  <si>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</si>
  <si>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</si>
  <si>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</si>
  <si>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</si>
  <si>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</si>
  <si>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</si>
  <si>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</si>
  <si>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</si>
  <si>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</si>
  <si>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七ケ宿町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</si>
  <si>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</si>
  <si>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</si>
  <si>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</si>
  <si>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</si>
  <si>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</si>
  <si>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</si>
  <si>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</si>
  <si>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</si>
  <si>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</si>
  <si>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</si>
  <si>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</si>
  <si>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収益的収支比率は、地方債償還金の増加等により100％を下回っている。
④　企業債残高対事業規模比率は、一般会計からの繰入に頼っている状況である。
⑤　経費回収率は、普及率の向上により⑧水洗化率が類似団体平均値を上回っているものの、⑥汚水処理原価が高いため、類似団体平均値を下回っている。
⑥　汚水処理原価は、当初計画人口を3,000人として処理場を整備したが、人口減少により計画の半数程度に留まる状況となっている結果、処理場の資本費及び維持管理費が過大（処理場がオーバースペック）となっている。
　なお、類似団体平均値と概ね同等であることから，包括委託の検討、施設の適正規模の検討も含めた効率的な運転や計画的な更新を行うことで、一般会計からの繰入に頼らない、より健全な経営が可能となると考える。
⑦　施設利用率は、類似団体平均値を下回っているが、大雨等で流入水量が一時的に処理能力を超えることがあるため、処理能力の縮小に踏み切れない状況である。また、年間流入水量の約１割が不明水であり、施設管理の大きな障害となっているため、漏水調査の実施等、早急な対策が必要である。
⑧　水洗化率は、過去10年間、類似団体平均値より高い推移を示している一方、未水洗化世帯の約６割が高齢者のみ世帯であるため、経済的・将来的な理由から、さらなる水洗化は進まない状況であるが、個別訪問の実施や住宅改修補助金等の活用により水洗化への理解と経済的な負担軽減を図り、水洗化率向上に努めるとともに、適正な料金設定の検討を行う。</t>
    <rPh sb="2" eb="5">
      <t>シュウエキテキ</t>
    </rPh>
    <rPh sb="5" eb="7">
      <t>シュウシ</t>
    </rPh>
    <rPh sb="7" eb="9">
      <t>ヒリツ</t>
    </rPh>
    <rPh sb="11" eb="14">
      <t>チホウサイ</t>
    </rPh>
    <rPh sb="14" eb="17">
      <t>ショウカンキン</t>
    </rPh>
    <rPh sb="18" eb="20">
      <t>ゾウカ</t>
    </rPh>
    <rPh sb="20" eb="21">
      <t>トウ</t>
    </rPh>
    <rPh sb="29" eb="31">
      <t>シタマワ</t>
    </rPh>
    <rPh sb="39" eb="42">
      <t>キギョウサイ</t>
    </rPh>
    <rPh sb="42" eb="44">
      <t>ザンダカ</t>
    </rPh>
    <rPh sb="44" eb="45">
      <t>タイ</t>
    </rPh>
    <rPh sb="45" eb="47">
      <t>ジギョウ</t>
    </rPh>
    <rPh sb="47" eb="49">
      <t>キボ</t>
    </rPh>
    <rPh sb="49" eb="51">
      <t>ヒリツ</t>
    </rPh>
    <rPh sb="53" eb="55">
      <t>イッパン</t>
    </rPh>
    <rPh sb="55" eb="57">
      <t>カイケイ</t>
    </rPh>
    <rPh sb="60" eb="62">
      <t>クリイレ</t>
    </rPh>
    <rPh sb="63" eb="64">
      <t>タヨ</t>
    </rPh>
    <rPh sb="68" eb="70">
      <t>ジョウキョウ</t>
    </rPh>
    <rPh sb="84" eb="87">
      <t>フキュウリツ</t>
    </rPh>
    <rPh sb="88" eb="90">
      <t>コウジョウ</t>
    </rPh>
    <rPh sb="99" eb="101">
      <t>ルイジ</t>
    </rPh>
    <rPh sb="101" eb="103">
      <t>ダンタイ</t>
    </rPh>
    <rPh sb="105" eb="106">
      <t>アタイ</t>
    </rPh>
    <rPh sb="136" eb="137">
      <t>アタイ</t>
    </rPh>
    <rPh sb="148" eb="150">
      <t>オスイ</t>
    </rPh>
    <rPh sb="150" eb="152">
      <t>ショリ</t>
    </rPh>
    <rPh sb="152" eb="154">
      <t>ゲンカ</t>
    </rPh>
    <rPh sb="156" eb="158">
      <t>トウショ</t>
    </rPh>
    <rPh sb="158" eb="160">
      <t>ケイカク</t>
    </rPh>
    <rPh sb="160" eb="162">
      <t>ジンコウ</t>
    </rPh>
    <rPh sb="168" eb="169">
      <t>ニン</t>
    </rPh>
    <rPh sb="172" eb="175">
      <t>ショリジョウ</t>
    </rPh>
    <rPh sb="176" eb="178">
      <t>セイビ</t>
    </rPh>
    <rPh sb="182" eb="184">
      <t>ジンコウ</t>
    </rPh>
    <rPh sb="184" eb="186">
      <t>ゲンショウ</t>
    </rPh>
    <rPh sb="189" eb="191">
      <t>ケイカク</t>
    </rPh>
    <rPh sb="192" eb="194">
      <t>ハンスウ</t>
    </rPh>
    <rPh sb="194" eb="196">
      <t>テイド</t>
    </rPh>
    <rPh sb="197" eb="198">
      <t>トド</t>
    </rPh>
    <rPh sb="200" eb="202">
      <t>ジョウキョウ</t>
    </rPh>
    <rPh sb="208" eb="210">
      <t>ケッカ</t>
    </rPh>
    <rPh sb="211" eb="214">
      <t>ショリジョウ</t>
    </rPh>
    <rPh sb="226" eb="228">
      <t>カダイ</t>
    </rPh>
    <rPh sb="229" eb="232">
      <t>ショリジョウ</t>
    </rPh>
    <rPh sb="254" eb="256">
      <t>ルイジ</t>
    </rPh>
    <rPh sb="256" eb="258">
      <t>ダンタイ</t>
    </rPh>
    <rPh sb="262" eb="263">
      <t>オオム</t>
    </rPh>
    <rPh sb="264" eb="266">
      <t>ドウトウ</t>
    </rPh>
    <rPh sb="285" eb="287">
      <t>テキセイ</t>
    </rPh>
    <rPh sb="287" eb="289">
      <t>キボ</t>
    </rPh>
    <rPh sb="290" eb="292">
      <t>ケントウ</t>
    </rPh>
    <rPh sb="293" eb="294">
      <t>フク</t>
    </rPh>
    <rPh sb="303" eb="306">
      <t>ケイカクテキ</t>
    </rPh>
    <rPh sb="307" eb="309">
      <t>コウシン</t>
    </rPh>
    <rPh sb="333" eb="335">
      <t>ケンゼン</t>
    </rPh>
    <rPh sb="336" eb="338">
      <t>ケイエイ</t>
    </rPh>
    <rPh sb="339" eb="341">
      <t>カノウ</t>
    </rPh>
    <rPh sb="345" eb="346">
      <t>カンガ</t>
    </rPh>
    <rPh sb="352" eb="354">
      <t>シセツ</t>
    </rPh>
    <rPh sb="354" eb="357">
      <t>リヨウリツ</t>
    </rPh>
    <rPh sb="375" eb="377">
      <t>オオアメ</t>
    </rPh>
    <rPh sb="377" eb="378">
      <t>トウ</t>
    </rPh>
    <rPh sb="379" eb="382">
      <t>リュウニュウスイ</t>
    </rPh>
    <rPh sb="382" eb="383">
      <t>リョウ</t>
    </rPh>
    <rPh sb="384" eb="387">
      <t>イチジテキ</t>
    </rPh>
    <rPh sb="388" eb="390">
      <t>ショリ</t>
    </rPh>
    <rPh sb="390" eb="392">
      <t>ノウリョク</t>
    </rPh>
    <rPh sb="393" eb="394">
      <t>コ</t>
    </rPh>
    <rPh sb="404" eb="406">
      <t>ショリ</t>
    </rPh>
    <rPh sb="406" eb="408">
      <t>ノウリョク</t>
    </rPh>
    <rPh sb="409" eb="411">
      <t>シュクショウ</t>
    </rPh>
    <rPh sb="412" eb="413">
      <t>フ</t>
    </rPh>
    <rPh sb="414" eb="415">
      <t>キ</t>
    </rPh>
    <rPh sb="418" eb="420">
      <t>ジョウキョウ</t>
    </rPh>
    <rPh sb="434" eb="435">
      <t>ヤク</t>
    </rPh>
    <rPh sb="445" eb="447">
      <t>シセツ</t>
    </rPh>
    <rPh sb="447" eb="449">
      <t>カンリ</t>
    </rPh>
    <rPh sb="450" eb="451">
      <t>オオ</t>
    </rPh>
    <rPh sb="453" eb="455">
      <t>ショウガイ</t>
    </rPh>
    <rPh sb="464" eb="466">
      <t>ロウスイ</t>
    </rPh>
    <rPh sb="466" eb="468">
      <t>チョウサ</t>
    </rPh>
    <rPh sb="469" eb="471">
      <t>ジッシ</t>
    </rPh>
    <rPh sb="471" eb="472">
      <t>トウ</t>
    </rPh>
    <rPh sb="473" eb="475">
      <t>ソウキュウ</t>
    </rPh>
    <rPh sb="476" eb="478">
      <t>タイサク</t>
    </rPh>
    <rPh sb="479" eb="481">
      <t>ヒツヨウ</t>
    </rPh>
    <phoneticPr fontId="4"/>
  </si>
  <si>
    <t>　供用開始から20年以上経過しており、機器の故障による水処理への影響が懸念されるため、平成24年度に長寿命化計画を策定し、機器の修繕を進めている。
　しかし、管路施設については、マンホールポンプのみの点検・修繕に留まっており、近年、マンホールのがたつきや詰まり等の問題が発生していることから、管路施設の点検・修繕が緊急の課題である。</t>
    <rPh sb="1" eb="3">
      <t>キョウヨウ</t>
    </rPh>
    <rPh sb="3" eb="5">
      <t>カイシ</t>
    </rPh>
    <rPh sb="9" eb="12">
      <t>ネンイジョウ</t>
    </rPh>
    <rPh sb="12" eb="14">
      <t>ケイカ</t>
    </rPh>
    <rPh sb="19" eb="21">
      <t>キキ</t>
    </rPh>
    <rPh sb="22" eb="24">
      <t>コショウ</t>
    </rPh>
    <rPh sb="27" eb="28">
      <t>ミズ</t>
    </rPh>
    <rPh sb="28" eb="30">
      <t>ショリ</t>
    </rPh>
    <rPh sb="32" eb="34">
      <t>エイキョウ</t>
    </rPh>
    <rPh sb="35" eb="37">
      <t>ケネン</t>
    </rPh>
    <rPh sb="43" eb="45">
      <t>ヘイセイ</t>
    </rPh>
    <rPh sb="47" eb="49">
      <t>ネンド</t>
    </rPh>
    <rPh sb="50" eb="54">
      <t>チョウジュミョウカ</t>
    </rPh>
    <rPh sb="54" eb="56">
      <t>ケイカク</t>
    </rPh>
    <rPh sb="57" eb="59">
      <t>サクテイ</t>
    </rPh>
    <rPh sb="61" eb="63">
      <t>キキ</t>
    </rPh>
    <rPh sb="64" eb="66">
      <t>シュウゼン</t>
    </rPh>
    <rPh sb="67" eb="68">
      <t>スス</t>
    </rPh>
    <rPh sb="79" eb="81">
      <t>カンロ</t>
    </rPh>
    <rPh sb="81" eb="83">
      <t>シセツ</t>
    </rPh>
    <rPh sb="100" eb="102">
      <t>テンケン</t>
    </rPh>
    <rPh sb="103" eb="105">
      <t>シュウゼン</t>
    </rPh>
    <rPh sb="106" eb="107">
      <t>トド</t>
    </rPh>
    <rPh sb="113" eb="115">
      <t>キンネン</t>
    </rPh>
    <rPh sb="127" eb="128">
      <t>ツ</t>
    </rPh>
    <rPh sb="130" eb="131">
      <t>トウ</t>
    </rPh>
    <rPh sb="132" eb="134">
      <t>モンダイ</t>
    </rPh>
    <rPh sb="135" eb="137">
      <t>ハッセイ</t>
    </rPh>
    <rPh sb="148" eb="150">
      <t>シセツ</t>
    </rPh>
    <rPh sb="151" eb="153">
      <t>テンケン</t>
    </rPh>
    <rPh sb="154" eb="156">
      <t>シュウゼン</t>
    </rPh>
    <rPh sb="157" eb="159">
      <t>キンキュウ</t>
    </rPh>
    <rPh sb="160" eb="162">
      <t>カダイ</t>
    </rPh>
    <phoneticPr fontId="4"/>
  </si>
  <si>
    <t>　人口減少に伴う料金収入の減少と過大な資本費及び維持管理費により、自己財源では賄い切れず、一般会計からの繰入に頼らざるを得ない状況である。全国的に見ても経営は健全と言えず、経費削減、財源確保などの対策が必要不可欠であり、施設縮小の検討も含めた経営の健全化を図っていく。また、施設の効率的な運転を行うため、管理の支障となっている不明水の削減、管路施設の点検・修繕等の対策を行っていく。</t>
    <rPh sb="1" eb="3">
      <t>ジンコウ</t>
    </rPh>
    <rPh sb="3" eb="5">
      <t>ゲンショウ</t>
    </rPh>
    <rPh sb="6" eb="7">
      <t>トモナ</t>
    </rPh>
    <rPh sb="8" eb="10">
      <t>リョウキン</t>
    </rPh>
    <rPh sb="10" eb="12">
      <t>シュウニュウ</t>
    </rPh>
    <rPh sb="13" eb="15">
      <t>ゲンショウ</t>
    </rPh>
    <rPh sb="16" eb="18">
      <t>カダイ</t>
    </rPh>
    <rPh sb="19" eb="22">
      <t>シホンヒ</t>
    </rPh>
    <rPh sb="22" eb="23">
      <t>オヨ</t>
    </rPh>
    <rPh sb="24" eb="26">
      <t>イジ</t>
    </rPh>
    <rPh sb="26" eb="28">
      <t>カンリ</t>
    </rPh>
    <rPh sb="28" eb="29">
      <t>ヒ</t>
    </rPh>
    <rPh sb="33" eb="35">
      <t>ジコ</t>
    </rPh>
    <rPh sb="35" eb="37">
      <t>ザイゲン</t>
    </rPh>
    <rPh sb="39" eb="40">
      <t>マカナ</t>
    </rPh>
    <rPh sb="41" eb="42">
      <t>キ</t>
    </rPh>
    <rPh sb="45" eb="47">
      <t>イッパン</t>
    </rPh>
    <rPh sb="47" eb="49">
      <t>カイケイ</t>
    </rPh>
    <rPh sb="52" eb="54">
      <t>クリイレ</t>
    </rPh>
    <rPh sb="55" eb="56">
      <t>タヨ</t>
    </rPh>
    <rPh sb="60" eb="61">
      <t>エ</t>
    </rPh>
    <rPh sb="63" eb="65">
      <t>ジョウキョウ</t>
    </rPh>
    <rPh sb="69" eb="72">
      <t>ゼンコクテキ</t>
    </rPh>
    <rPh sb="73" eb="74">
      <t>ミ</t>
    </rPh>
    <rPh sb="76" eb="78">
      <t>ケイエイ</t>
    </rPh>
    <rPh sb="79" eb="81">
      <t>ケンゼン</t>
    </rPh>
    <rPh sb="82" eb="83">
      <t>イ</t>
    </rPh>
    <rPh sb="86" eb="88">
      <t>ケイヒ</t>
    </rPh>
    <rPh sb="88" eb="90">
      <t>サクゲン</t>
    </rPh>
    <rPh sb="91" eb="93">
      <t>ザイゲン</t>
    </rPh>
    <rPh sb="93" eb="95">
      <t>カクホ</t>
    </rPh>
    <rPh sb="98" eb="100">
      <t>タイサク</t>
    </rPh>
    <rPh sb="101" eb="103">
      <t>ヒツヨウ</t>
    </rPh>
    <rPh sb="103" eb="106">
      <t>フカケツ</t>
    </rPh>
    <rPh sb="110" eb="112">
      <t>シセツ</t>
    </rPh>
    <rPh sb="112" eb="114">
      <t>シュクショウ</t>
    </rPh>
    <rPh sb="115" eb="117">
      <t>ケントウ</t>
    </rPh>
    <rPh sb="118" eb="119">
      <t>フク</t>
    </rPh>
    <rPh sb="121" eb="123">
      <t>ケイエイ</t>
    </rPh>
    <rPh sb="124" eb="127">
      <t>ケンゼンカ</t>
    </rPh>
    <rPh sb="128" eb="129">
      <t>ハカ</t>
    </rPh>
    <rPh sb="137" eb="139">
      <t>シセツ</t>
    </rPh>
    <rPh sb="140" eb="143">
      <t>コウリツテキ</t>
    </rPh>
    <rPh sb="144" eb="146">
      <t>ウンテン</t>
    </rPh>
    <rPh sb="147" eb="148">
      <t>オコナ</t>
    </rPh>
    <rPh sb="152" eb="154">
      <t>カンリ</t>
    </rPh>
    <rPh sb="155" eb="157">
      <t>シショウ</t>
    </rPh>
    <rPh sb="163" eb="165">
      <t>フメイ</t>
    </rPh>
    <rPh sb="165" eb="166">
      <t>スイ</t>
    </rPh>
    <rPh sb="167" eb="169">
      <t>サクゲン</t>
    </rPh>
    <rPh sb="170" eb="172">
      <t>カンロ</t>
    </rPh>
    <rPh sb="172" eb="174">
      <t>シセツ</t>
    </rPh>
    <rPh sb="175" eb="177">
      <t>テンケン</t>
    </rPh>
    <rPh sb="178" eb="180">
      <t>シュウゼン</t>
    </rPh>
    <rPh sb="180" eb="181">
      <t>トウ</t>
    </rPh>
    <rPh sb="182" eb="184">
      <t>タイサク</t>
    </rPh>
    <rPh sb="185" eb="18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</si>
</sst>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439616"/>
        <c:axId val="854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85439616"/>
        <c:axId val="85441920"/>
      </c:lineChart>
      <c:dateAx>
        <c:axId val="85439616"/>
        <c:scaling>
          <c:orientation val="minMax"/>
        </c:scaling>
        <c:delete val="1"/>
        <c:axPos val="b"/>
        <c:numFmt formatCode="ge" sourceLinked="1"/>
        <c:majorTickMark val="none"/>
        <c:minorTickMark val="none"/>
        <c:tickLblPos val="none"/>
        <c:crossAx val="85441920"/>
        <c:crosses val="autoZero"/>
        <c:auto val="1"/>
        <c:lblOffset val="100"/>
        <c:baseTimeUnit val="years"/>
      </c:dateAx>
      <c:valAx>
        <c:axId val="854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54.75</c:v>
                </c:pt>
                <c:pt idx="1">
                  <c:v>50.59</c:v>
                </c:pt>
                <c:pt idx="2">
                  <c:v>51.88</c:v>
                </c:pt>
                <c:pt idx="3">
                  <c:v>48.12</c:v>
                </c:pt>
                <c:pt idx="4">
                  <c:v>48.42</c:v>
                </c:pt>
              </c:numCache>
            </c:numRef>
          </c:val>
        </c:ser>
        <c:dLbls>
          <c:showLegendKey val="0"/>
          <c:showVal val="0"/>
          <c:showCatName val="0"/>
          <c:showSerName val="0"/>
          <c:showPercent val="0"/>
          <c:showBubbleSize val="0"/>
        </c:dLbls>
        <c:gapWidth val="150"/>
        <c:axId val="62113280"/>
        <c:axId val="621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62113280"/>
        <c:axId val="62115200"/>
      </c:lineChart>
      <c:dateAx>
        <c:axId val="62113280"/>
        <c:scaling>
          <c:orientation val="minMax"/>
        </c:scaling>
        <c:delete val="1"/>
        <c:axPos val="b"/>
        <c:numFmt formatCode="ge" sourceLinked="1"/>
        <c:majorTickMark val="none"/>
        <c:minorTickMark val="none"/>
        <c:tickLblPos val="none"/>
        <c:crossAx val="62115200"/>
        <c:crosses val="autoZero"/>
        <c:auto val="1"/>
        <c:lblOffset val="100"/>
        <c:baseTimeUnit val="years"/>
      </c:dateAx>
      <c:valAx>
        <c:axId val="621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1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88.45</c:v>
                </c:pt>
                <c:pt idx="1">
                  <c:v>88.6</c:v>
                </c:pt>
                <c:pt idx="2">
                  <c:v>88.39</c:v>
                </c:pt>
                <c:pt idx="3">
                  <c:v>88.47</c:v>
                </c:pt>
                <c:pt idx="4">
                  <c:v>89.74</c:v>
                </c:pt>
              </c:numCache>
            </c:numRef>
          </c:val>
        </c:ser>
        <c:dLbls>
          <c:showLegendKey val="0"/>
          <c:showVal val="0"/>
          <c:showCatName val="0"/>
          <c:showSerName val="0"/>
          <c:showPercent val="0"/>
          <c:showBubbleSize val="0"/>
        </c:dLbls>
        <c:gapWidth val="150"/>
        <c:axId val="81486976"/>
        <c:axId val="8148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81486976"/>
        <c:axId val="81488896"/>
      </c:lineChart>
      <c:dateAx>
        <c:axId val="81486976"/>
        <c:scaling>
          <c:orientation val="minMax"/>
        </c:scaling>
        <c:delete val="1"/>
        <c:axPos val="b"/>
        <c:numFmt formatCode="ge" sourceLinked="1"/>
        <c:majorTickMark val="none"/>
        <c:minorTickMark val="none"/>
        <c:tickLblPos val="none"/>
        <c:crossAx val="81488896"/>
        <c:crosses val="autoZero"/>
        <c:auto val="1"/>
        <c:lblOffset val="100"/>
        <c:baseTimeUnit val="years"/>
      </c:dateAx>
      <c:valAx>
        <c:axId val="8148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71.59</c:v>
                </c:pt>
                <c:pt idx="1">
                  <c:v>81.760000000000005</c:v>
                </c:pt>
                <c:pt idx="2">
                  <c:v>51.26</c:v>
                </c:pt>
                <c:pt idx="3">
                  <c:v>83.06</c:v>
                </c:pt>
                <c:pt idx="4">
                  <c:v>91.89</c:v>
                </c:pt>
              </c:numCache>
            </c:numRef>
          </c:val>
        </c:ser>
        <c:dLbls>
          <c:showLegendKey val="0"/>
          <c:showVal val="0"/>
          <c:showCatName val="0"/>
          <c:showSerName val="0"/>
          <c:showPercent val="0"/>
          <c:showBubbleSize val="0"/>
        </c:dLbls>
        <c:gapWidth val="150"/>
        <c:axId val="104534400"/>
        <c:axId val="10453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534400"/>
        <c:axId val="104536704"/>
      </c:lineChart>
      <c:dateAx>
        <c:axId val="104534400"/>
        <c:scaling>
          <c:orientation val="minMax"/>
        </c:scaling>
        <c:delete val="1"/>
        <c:axPos val="b"/>
        <c:numFmt formatCode="ge" sourceLinked="1"/>
        <c:majorTickMark val="none"/>
        <c:minorTickMark val="none"/>
        <c:tickLblPos val="none"/>
        <c:crossAx val="104536704"/>
        <c:crosses val="autoZero"/>
        <c:auto val="1"/>
        <c:lblOffset val="100"/>
        <c:baseTimeUnit val="years"/>
      </c:dateAx>
      <c:valAx>
        <c:axId val="1045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550400"/>
        <c:axId val="1160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550400"/>
        <c:axId val="116033024"/>
      </c:lineChart>
      <c:dateAx>
        <c:axId val="110550400"/>
        <c:scaling>
          <c:orientation val="minMax"/>
        </c:scaling>
        <c:delete val="1"/>
        <c:axPos val="b"/>
        <c:numFmt formatCode="ge" sourceLinked="1"/>
        <c:majorTickMark val="none"/>
        <c:minorTickMark val="none"/>
        <c:tickLblPos val="none"/>
        <c:crossAx val="116033024"/>
        <c:crosses val="autoZero"/>
        <c:auto val="1"/>
        <c:lblOffset val="100"/>
        <c:baseTimeUnit val="years"/>
      </c:dateAx>
      <c:valAx>
        <c:axId val="1160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660096"/>
        <c:axId val="1248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660096"/>
        <c:axId val="124831232"/>
      </c:lineChart>
      <c:dateAx>
        <c:axId val="118660096"/>
        <c:scaling>
          <c:orientation val="minMax"/>
        </c:scaling>
        <c:delete val="1"/>
        <c:axPos val="b"/>
        <c:numFmt formatCode="ge" sourceLinked="1"/>
        <c:majorTickMark val="none"/>
        <c:minorTickMark val="none"/>
        <c:tickLblPos val="none"/>
        <c:crossAx val="124831232"/>
        <c:crosses val="autoZero"/>
        <c:auto val="1"/>
        <c:lblOffset val="100"/>
        <c:baseTimeUnit val="years"/>
      </c:dateAx>
      <c:valAx>
        <c:axId val="1248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6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606016"/>
        <c:axId val="13160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606016"/>
        <c:axId val="131607936"/>
      </c:lineChart>
      <c:dateAx>
        <c:axId val="131606016"/>
        <c:scaling>
          <c:orientation val="minMax"/>
        </c:scaling>
        <c:delete val="1"/>
        <c:axPos val="b"/>
        <c:numFmt formatCode="ge" sourceLinked="1"/>
        <c:majorTickMark val="none"/>
        <c:minorTickMark val="none"/>
        <c:tickLblPos val="none"/>
        <c:crossAx val="131607936"/>
        <c:crosses val="autoZero"/>
        <c:auto val="1"/>
        <c:lblOffset val="100"/>
        <c:baseTimeUnit val="years"/>
      </c:dateAx>
      <c:valAx>
        <c:axId val="1316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548416"/>
        <c:axId val="1856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548416"/>
        <c:axId val="185623296"/>
      </c:lineChart>
      <c:dateAx>
        <c:axId val="169548416"/>
        <c:scaling>
          <c:orientation val="minMax"/>
        </c:scaling>
        <c:delete val="1"/>
        <c:axPos val="b"/>
        <c:numFmt formatCode="ge" sourceLinked="1"/>
        <c:majorTickMark val="none"/>
        <c:minorTickMark val="none"/>
        <c:tickLblPos val="none"/>
        <c:crossAx val="185623296"/>
        <c:crosses val="autoZero"/>
        <c:auto val="1"/>
        <c:lblOffset val="100"/>
        <c:baseTimeUnit val="years"/>
      </c:dateAx>
      <c:valAx>
        <c:axId val="1856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527936"/>
        <c:axId val="415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41527936"/>
        <c:axId val="41530112"/>
      </c:lineChart>
      <c:dateAx>
        <c:axId val="41527936"/>
        <c:scaling>
          <c:orientation val="minMax"/>
        </c:scaling>
        <c:delete val="1"/>
        <c:axPos val="b"/>
        <c:numFmt formatCode="ge" sourceLinked="1"/>
        <c:majorTickMark val="none"/>
        <c:minorTickMark val="none"/>
        <c:tickLblPos val="none"/>
        <c:crossAx val="41530112"/>
        <c:crosses val="autoZero"/>
        <c:auto val="1"/>
        <c:lblOffset val="100"/>
        <c:baseTimeUnit val="years"/>
      </c:dateAx>
      <c:valAx>
        <c:axId val="415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35.81</c:v>
                </c:pt>
                <c:pt idx="1">
                  <c:v>46.02</c:v>
                </c:pt>
                <c:pt idx="2">
                  <c:v>52.21</c:v>
                </c:pt>
                <c:pt idx="3">
                  <c:v>52.96</c:v>
                </c:pt>
                <c:pt idx="4">
                  <c:v>60.79</c:v>
                </c:pt>
              </c:numCache>
            </c:numRef>
          </c:val>
        </c:ser>
        <c:dLbls>
          <c:showLegendKey val="0"/>
          <c:showVal val="0"/>
          <c:showCatName val="0"/>
          <c:showSerName val="0"/>
          <c:showPercent val="0"/>
          <c:showBubbleSize val="0"/>
        </c:dLbls>
        <c:gapWidth val="150"/>
        <c:axId val="41576704"/>
        <c:axId val="416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41576704"/>
        <c:axId val="41685376"/>
      </c:lineChart>
      <c:dateAx>
        <c:axId val="41576704"/>
        <c:scaling>
          <c:orientation val="minMax"/>
        </c:scaling>
        <c:delete val="1"/>
        <c:axPos val="b"/>
        <c:numFmt formatCode="ge" sourceLinked="1"/>
        <c:majorTickMark val="none"/>
        <c:minorTickMark val="none"/>
        <c:tickLblPos val="none"/>
        <c:crossAx val="41685376"/>
        <c:crosses val="autoZero"/>
        <c:auto val="1"/>
        <c:lblOffset val="100"/>
        <c:baseTimeUnit val="years"/>
      </c:dateAx>
      <c:valAx>
        <c:axId val="416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405.4</c:v>
                </c:pt>
                <c:pt idx="1">
                  <c:v>297.63</c:v>
                </c:pt>
                <c:pt idx="2">
                  <c:v>278.57</c:v>
                </c:pt>
                <c:pt idx="3">
                  <c:v>277.66000000000003</c:v>
                </c:pt>
                <c:pt idx="4">
                  <c:v>239.53</c:v>
                </c:pt>
              </c:numCache>
            </c:numRef>
          </c:val>
        </c:ser>
        <c:dLbls>
          <c:showLegendKey val="0"/>
          <c:showVal val="0"/>
          <c:showCatName val="0"/>
          <c:showSerName val="0"/>
          <c:showPercent val="0"/>
          <c:showBubbleSize val="0"/>
        </c:dLbls>
        <c:gapWidth val="150"/>
        <c:axId val="61171584"/>
        <c:axId val="6118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61171584"/>
        <c:axId val="61181952"/>
      </c:lineChart>
      <c:dateAx>
        <c:axId val="61171584"/>
        <c:scaling>
          <c:orientation val="minMax"/>
        </c:scaling>
        <c:delete val="1"/>
        <c:axPos val="b"/>
        <c:numFmt formatCode="ge" sourceLinked="1"/>
        <c:majorTickMark val="none"/>
        <c:minorTickMark val="none"/>
        <c:tickLblPos val="none"/>
        <c:crossAx val="61181952"/>
        <c:crosses val="autoZero"/>
        <c:auto val="1"/>
        <c:lblOffset val="100"/>
        <c:baseTimeUnit val="years"/>
      </c:dateAx>
      <c:valAx>
        <c:axId val="611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17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P8" sqref="P8:V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七ケ宿町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1523</v>
      </c>
      <c r="AM8" s="47"/>
      <c r="AN8" s="47"/>
      <c r="AO8" s="47"/>
      <c r="AP8" s="47"/>
      <c r="AQ8" s="47"/>
      <c r="AR8" s="47"/>
      <c r="AS8" s="47"/>
      <c r="AT8" s="43">
        <f>データ!S6</f>
        <v>263.08999999999997</v>
      </c>
      <c r="AU8" s="43"/>
      <c r="AV8" s="43"/>
      <c r="AW8" s="43"/>
      <c r="AX8" s="43"/>
      <c r="AY8" s="43"/>
      <c r="AZ8" s="43"/>
      <c r="BA8" s="43"/>
      <c r="BB8" s="43">
        <f>データ!T6</f>
        <v>5.79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91.47</v>
      </c>
      <c r="Q10" s="43"/>
      <c r="R10" s="43"/>
      <c r="S10" s="43"/>
      <c r="T10" s="43"/>
      <c r="U10" s="43"/>
      <c r="V10" s="43"/>
      <c r="W10" s="43">
        <f>データ!P6</f>
        <v>74.400000000000006</v>
      </c>
      <c r="X10" s="43"/>
      <c r="Y10" s="43"/>
      <c r="Z10" s="43"/>
      <c r="AA10" s="43"/>
      <c r="AB10" s="43"/>
      <c r="AC10" s="43"/>
      <c r="AD10" s="47">
        <f>データ!Q6</f>
        <v>2639</v>
      </c>
      <c r="AE10" s="47"/>
      <c r="AF10" s="47"/>
      <c r="AG10" s="47"/>
      <c r="AH10" s="47"/>
      <c r="AI10" s="47"/>
      <c r="AJ10" s="47"/>
      <c r="AK10" s="2"/>
      <c r="AL10" s="47">
        <f>データ!U6</f>
        <v>1384</v>
      </c>
      <c r="AM10" s="47"/>
      <c r="AN10" s="47"/>
      <c r="AO10" s="47"/>
      <c r="AP10" s="47"/>
      <c r="AQ10" s="47"/>
      <c r="AR10" s="47"/>
      <c r="AS10" s="47"/>
      <c r="AT10" s="43">
        <f>データ!V6</f>
        <v>0.8</v>
      </c>
      <c r="AU10" s="43"/>
      <c r="AV10" s="43"/>
      <c r="AW10" s="43"/>
      <c r="AX10" s="43"/>
      <c r="AY10" s="43"/>
      <c r="AZ10" s="43"/>
      <c r="BA10" s="43"/>
      <c r="BB10" s="43">
        <f>データ!W6</f>
        <v>1730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75"/>
      <c r="BM34" s="76"/>
      <c r="BN34" s="76"/>
      <c r="BO34" s="76"/>
      <c r="BP34" s="76"/>
      <c r="BQ34" s="76"/>
      <c r="BR34" s="76"/>
      <c r="BS34" s="76"/>
      <c r="BT34" s="76"/>
      <c r="BU34" s="76"/>
      <c r="BV34" s="76"/>
      <c r="BW34" s="76"/>
      <c r="BX34" s="76"/>
      <c r="BY34" s="76"/>
      <c r="BZ34" s="77"/>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109</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81"/>
      <c r="BM56" s="82"/>
      <c r="BN56" s="82"/>
      <c r="BO56" s="82"/>
      <c r="BP56" s="82"/>
      <c r="BQ56" s="82"/>
      <c r="BR56" s="82"/>
      <c r="BS56" s="82"/>
      <c r="BT56" s="82"/>
      <c r="BU56" s="82"/>
      <c r="BV56" s="82"/>
      <c r="BW56" s="82"/>
      <c r="BX56" s="82"/>
      <c r="BY56" s="82"/>
      <c r="BZ56" s="83"/>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81"/>
      <c r="BM60" s="82"/>
      <c r="BN60" s="82"/>
      <c r="BO60" s="82"/>
      <c r="BP60" s="82"/>
      <c r="BQ60" s="82"/>
      <c r="BR60" s="82"/>
      <c r="BS60" s="82"/>
      <c r="BT60" s="82"/>
      <c r="BU60" s="82"/>
      <c r="BV60" s="82"/>
      <c r="BW60" s="82"/>
      <c r="BX60" s="82"/>
      <c r="BY60" s="82"/>
      <c r="BZ60" s="83"/>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43028</v>
      </c>
      <c r="D6" s="31">
        <f t="shared" si="3"/>
        <v>47</v>
      </c>
      <c r="E6" s="31">
        <f t="shared" si="3"/>
        <v>17</v>
      </c>
      <c r="F6" s="31">
        <f t="shared" si="3"/>
        <v>4</v>
      </c>
      <c r="G6" s="31">
        <f t="shared" si="3"/>
        <v>0</v>
      </c>
      <c r="H6" s="31" t="str">
        <f t="shared" si="3"/>
        <v>宮城県　七ケ宿町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91.47</v>
      </c>
      <c r="P6" s="32">
        <f t="shared" si="3"/>
        <v>74.400000000000006</v>
      </c>
      <c r="Q6" s="32">
        <f t="shared" si="3"/>
        <v>2639</v>
      </c>
      <c r="R6" s="32">
        <f t="shared" si="3"/>
        <v>1523</v>
      </c>
      <c r="S6" s="32">
        <f t="shared" si="3"/>
        <v>263.08999999999997</v>
      </c>
      <c r="T6" s="32">
        <f t="shared" si="3"/>
        <v>5.79</v>
      </c>
      <c r="U6" s="32">
        <f t="shared" si="3"/>
        <v>1384</v>
      </c>
      <c r="V6" s="32">
        <f t="shared" si="3"/>
        <v>0.8</v>
      </c>
      <c r="W6" s="32">
        <f t="shared" si="3"/>
        <v>1730</v>
      </c>
      <c r="X6" s="33">
        <f>IF(X7="",NA(),X7)</f>
        <v>71.59</v>
      </c>
      <c r="Y6" s="33">
        <f t="shared" ref="Y6:AG6" si="4">IF(Y7="",NA(),Y7)</f>
        <v>81.760000000000005</v>
      </c>
      <c r="Z6" s="33">
        <f t="shared" si="4"/>
        <v>51.26</v>
      </c>
      <c r="AA6" s="33">
        <f t="shared" si="4"/>
        <v>83.06</v>
      </c>
      <c r="AB6" s="33">
        <f t="shared" si="4"/>
        <v>91.89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1764.87</v>
      </c>
      <c r="BK6" s="33">
        <f t="shared" si="7"/>
        <v>1622.51</v>
      </c>
      <c r="BL6" s="33">
        <f t="shared" si="7"/>
        <v>1569.13</v>
      </c>
      <c r="BM6" s="33">
        <f t="shared" si="7"/>
        <v>1436</v>
      </c>
      <c r="BN6" s="33">
        <f t="shared" si="7"/>
        <v>1434.89</v>
      </c>
      <c r="BO6" s="32" t="str">
        <f>IF(BO7="","",IF(BO7="-","【-】","【"&amp;SUBSTITUTE(TEXT(BO7,"#,##0.00"),"-","△")&amp;"】"))</f>
        <v>【1,457.06】</v>
      </c>
      <c r="BP6" s="33">
        <f>IF(BP7="",NA(),BP7)</f>
        <v>35.81</v>
      </c>
      <c r="BQ6" s="33">
        <f t="shared" ref="BQ6:BY6" si="8">IF(BQ7="",NA(),BQ7)</f>
        <v>46.02</v>
      </c>
      <c r="BR6" s="33">
        <f t="shared" si="8"/>
        <v>52.21</v>
      </c>
      <c r="BS6" s="33">
        <f t="shared" si="8"/>
        <v>52.96</v>
      </c>
      <c r="BT6" s="33">
        <f t="shared" si="8"/>
        <v>60.79</v>
      </c>
      <c r="BU6" s="33">
        <f t="shared" si="8"/>
        <v>60.75</v>
      </c>
      <c r="BV6" s="33">
        <f t="shared" si="8"/>
        <v>62.83</v>
      </c>
      <c r="BW6" s="33">
        <f t="shared" si="8"/>
        <v>64.63</v>
      </c>
      <c r="BX6" s="33">
        <f t="shared" si="8"/>
        <v>66.56</v>
      </c>
      <c r="BY6" s="33">
        <f t="shared" si="8"/>
        <v>66.22</v>
      </c>
      <c r="BZ6" s="32" t="str">
        <f>IF(BZ7="","",IF(BZ7="-","【-】","【"&amp;SUBSTITUTE(TEXT(BZ7,"#,##0.00"),"-","△")&amp;"】"))</f>
        <v>【64.73】</v>
      </c>
      <c r="CA6" s="33">
        <f>IF(CA7="",NA(),CA7)</f>
        <v>405.4</v>
      </c>
      <c r="CB6" s="33">
        <f t="shared" ref="CB6:CJ6" si="9">IF(CB7="",NA(),CB7)</f>
        <v>297.63</v>
      </c>
      <c r="CC6" s="33">
        <f t="shared" si="9"/>
        <v>278.57</v>
      </c>
      <c r="CD6" s="33">
        <f t="shared" si="9"/>
        <v>277.66000000000003</v>
      </c>
      <c r="CE6" s="33">
        <f t="shared" si="9"/>
        <v>239.53</v>
      </c>
      <c r="CF6" s="33">
        <f t="shared" si="9"/>
        <v>256</v>
      </c>
      <c r="CG6" s="33">
        <f t="shared" si="9"/>
        <v>250.43</v>
      </c>
      <c r="CH6" s="33">
        <f t="shared" si="9"/>
        <v>245.75</v>
      </c>
      <c r="CI6" s="33">
        <f t="shared" si="9"/>
        <v>244.29</v>
      </c>
      <c r="CJ6" s="33">
        <f t="shared" si="9"/>
        <v>246.72</v>
      </c>
      <c r="CK6" s="32" t="str">
        <f>IF(CK7="","",IF(CK7="-","【-】","【"&amp;SUBSTITUTE(TEXT(CK7,"#,##0.00"),"-","△")&amp;"】"))</f>
        <v>【250.25】</v>
      </c>
      <c r="CL6" s="33">
        <f>IF(CL7="",NA(),CL7)</f>
        <v>54.75</v>
      </c>
      <c r="CM6" s="33">
        <f t="shared" ref="CM6:CU6" si="10">IF(CM7="",NA(),CM7)</f>
        <v>50.59</v>
      </c>
      <c r="CN6" s="33">
        <f t="shared" si="10"/>
        <v>51.88</v>
      </c>
      <c r="CO6" s="33">
        <f t="shared" si="10"/>
        <v>48.12</v>
      </c>
      <c r="CP6" s="33">
        <f t="shared" si="10"/>
        <v>48.42</v>
      </c>
      <c r="CQ6" s="33">
        <f t="shared" si="10"/>
        <v>41.59</v>
      </c>
      <c r="CR6" s="33">
        <f t="shared" si="10"/>
        <v>42.31</v>
      </c>
      <c r="CS6" s="33">
        <f t="shared" si="10"/>
        <v>43.65</v>
      </c>
      <c r="CT6" s="33">
        <f t="shared" si="10"/>
        <v>43.58</v>
      </c>
      <c r="CU6" s="33">
        <f t="shared" si="10"/>
        <v>41.35</v>
      </c>
      <c r="CV6" s="32" t="str">
        <f>IF(CV7="","",IF(CV7="-","【-】","【"&amp;SUBSTITUTE(TEXT(CV7,"#,##0.00"),"-","△")&amp;"】"))</f>
        <v>【40.31】</v>
      </c>
      <c r="CW6" s="33">
        <f>IF(CW7="",NA(),CW7)</f>
        <v>88.45</v>
      </c>
      <c r="CX6" s="33">
        <f t="shared" ref="CX6:DF6" si="11">IF(CX7="",NA(),CX7)</f>
        <v>88.6</v>
      </c>
      <c r="CY6" s="33">
        <f t="shared" si="11"/>
        <v>88.39</v>
      </c>
      <c r="CZ6" s="33">
        <f t="shared" si="11"/>
        <v>88.47</v>
      </c>
      <c r="DA6" s="33">
        <f t="shared" si="11"/>
        <v>89.74</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43028</v>
      </c>
      <c r="D7" s="35">
        <v>47</v>
      </c>
      <c r="E7" s="35">
        <v>17</v>
      </c>
      <c r="F7" s="35">
        <v>4</v>
      </c>
      <c r="G7" s="35">
        <v>0</v>
      </c>
      <c r="H7" s="35" t="s">
        <v>96</v>
      </c>
      <c r="I7" s="35" t="s">
        <v>97</v>
      </c>
      <c r="J7" s="35" t="s">
        <v>98</v>
      </c>
      <c r="K7" s="35" t="s">
        <v>99</v>
      </c>
      <c r="L7" s="35" t="s">
        <v>100</v>
      </c>
      <c r="M7" s="36" t="s">
        <v>101</v>
      </c>
      <c r="N7" s="36" t="s">
        <v>102</v>
      </c>
      <c r="O7" s="36">
        <v>91.47</v>
      </c>
      <c r="P7" s="36">
        <v>74.400000000000006</v>
      </c>
      <c r="Q7" s="36">
        <v>2639</v>
      </c>
      <c r="R7" s="36">
        <v>1523</v>
      </c>
      <c r="S7" s="36">
        <v>263.08999999999997</v>
      </c>
      <c r="T7" s="36">
        <v>5.79</v>
      </c>
      <c r="U7" s="36">
        <v>1384</v>
      </c>
      <c r="V7" s="36">
        <v>0.8</v>
      </c>
      <c r="W7" s="36">
        <v>1730</v>
      </c>
      <c r="X7" s="36">
        <v>71.59</v>
      </c>
      <c r="Y7" s="36">
        <v>81.760000000000005</v>
      </c>
      <c r="Z7" s="36">
        <v>51.26</v>
      </c>
      <c r="AA7" s="36">
        <v>83.06</v>
      </c>
      <c r="AB7" s="36">
        <v>91.89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1764.87</v>
      </c>
      <c r="BK7" s="36">
        <v>1622.51</v>
      </c>
      <c r="BL7" s="36">
        <v>1569.13</v>
      </c>
      <c r="BM7" s="36">
        <v>1436</v>
      </c>
      <c r="BN7" s="36">
        <v>1434.89</v>
      </c>
      <c r="BO7" s="36">
        <v>1457.06</v>
      </c>
      <c r="BP7" s="36">
        <v>35.81</v>
      </c>
      <c r="BQ7" s="36">
        <v>46.02</v>
      </c>
      <c r="BR7" s="36">
        <v>52.21</v>
      </c>
      <c r="BS7" s="36">
        <v>52.96</v>
      </c>
      <c r="BT7" s="36">
        <v>60.79</v>
      </c>
      <c r="BU7" s="36">
        <v>60.75</v>
      </c>
      <c r="BV7" s="36">
        <v>62.83</v>
      </c>
      <c r="BW7" s="36">
        <v>64.63</v>
      </c>
      <c r="BX7" s="36">
        <v>66.56</v>
      </c>
      <c r="BY7" s="36">
        <v>66.22</v>
      </c>
      <c r="BZ7" s="36">
        <v>64.73</v>
      </c>
      <c r="CA7" s="36">
        <v>405.4</v>
      </c>
      <c r="CB7" s="36">
        <v>297.63</v>
      </c>
      <c r="CC7" s="36">
        <v>278.57</v>
      </c>
      <c r="CD7" s="36">
        <v>277.66000000000003</v>
      </c>
      <c r="CE7" s="36">
        <v>239.53</v>
      </c>
      <c r="CF7" s="36">
        <v>256</v>
      </c>
      <c r="CG7" s="36">
        <v>250.43</v>
      </c>
      <c r="CH7" s="36">
        <v>245.75</v>
      </c>
      <c r="CI7" s="36">
        <v>244.29</v>
      </c>
      <c r="CJ7" s="36">
        <v>246.72</v>
      </c>
      <c r="CK7" s="36">
        <v>250.25</v>
      </c>
      <c r="CL7" s="36">
        <v>54.75</v>
      </c>
      <c r="CM7" s="36">
        <v>50.59</v>
      </c>
      <c r="CN7" s="36">
        <v>51.88</v>
      </c>
      <c r="CO7" s="36">
        <v>48.12</v>
      </c>
      <c r="CP7" s="36">
        <v>48.42</v>
      </c>
      <c r="CQ7" s="36">
        <v>41.59</v>
      </c>
      <c r="CR7" s="36">
        <v>42.31</v>
      </c>
      <c r="CS7" s="36">
        <v>43.65</v>
      </c>
      <c r="CT7" s="36">
        <v>43.58</v>
      </c>
      <c r="CU7" s="36">
        <v>41.35</v>
      </c>
      <c r="CV7" s="36">
        <v>40.31</v>
      </c>
      <c r="CW7" s="36">
        <v>88.45</v>
      </c>
      <c r="CX7" s="36">
        <v>88.6</v>
      </c>
      <c r="CY7" s="36">
        <v>88.39</v>
      </c>
      <c r="CZ7" s="36">
        <v>88.47</v>
      </c>
      <c r="DA7" s="36">
        <v>89.74</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miyagi</cp:lastModifiedBy>
  <cp:lastPrinted>2017-02-16T06:40:00Z</cp:lastPrinted>
  <dcterms:created xsi:type="dcterms:W3CDTF">2017-02-08T02:58:30Z</dcterms:created>
  <dcterms:modified xsi:type="dcterms:W3CDTF">2017-02-17T05:36:06Z</dcterms:modified>
  <cp:category/>
</cp:coreProperties>
</file>