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10200" yWindow="-135" windowWidth="1011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<sst xmlns="http://schemas.openxmlformats.org/spreadsheetml/2006/main" count="226" uniqueCount="111">
  <si>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</si>
  <si>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</si>
  <si>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</si>
  <si>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</si>
  <si>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</si>
  <si>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</si>
  <si>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</si>
  <si>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</si>
  <si>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</si>
  <si>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</si>
  <si>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</si>
  <si>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</si>
  <si>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</si>
  <si>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</si>
  <si>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</si>
  <si>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</si>
  <si>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</si>
  <si>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</si>
  <si>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</si>
  <si>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</si>
  <si>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</si>
  <si>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</si>
  <si>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</si>
  <si>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</si>
  <si>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</si>
  <si>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</si>
  <si>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</si>
  <si>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</si>
  <si>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</si>
  <si>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</si>
  <si>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</si>
  <si>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</si>
  <si>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</si>
  <si>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</si>
  <si>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</si>
  <si>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</si>
  <si>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</si>
  <si>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</si>
  <si>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</si>
  <si>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</si>
  <si>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</si>
  <si>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</si>
  <si>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</si>
  <si>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</si>
  <si>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</si>
  <si>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</si>
  <si>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</si>
  <si>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</si>
  <si>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</si>
  <si>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</si>
  <si>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</si>
  <si>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</si>
  <si>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</si>
  <si>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</si>
  <si>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</si>
  <si>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</si>
  <si>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</si>
  <si>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</si>
  <si>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</si>
  <si>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</si>
  <si>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</si>
  <si>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</si>
  <si>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</si>
  <si>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</si>
  <si>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</si>
  <si>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</si>
  <si>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</si>
  <si>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</si>
  <si>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</si>
  <si>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</si>
  <si>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</si>
  <si>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</si>
  <si>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</si>
  <si>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</si>
  <si>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</si>
  <si>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</si>
  <si>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</si>
  <si>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</si>
  <si>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</si>
  <si>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</si>
  <si>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</si>
  <si>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</si>
  <si>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</si>
  <si>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</si>
  <si>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</si>
  <si>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</si>
  <si>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</si>
  <si>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</si>
  <si>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</si>
  <si>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</si>
  <si>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</si>
  <si>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</si>
  <si>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</si>
  <si>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</si>
  <si>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</si>
  <si>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</si>
  <si>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</si>
  <si>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</si>
  <si>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</si>
  <si>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</si>
  <si>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</si>
  <si>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</si>
  <si>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</si>
  <si>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</si>
  <si>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</si>
  <si>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</si>
  <si>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</si>
  <si>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</si>
  <si>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現在は未だ,東日本大震災により被災した施設の復旧事業の最中であり、復旧事業完了後に老朽化管渠等の更新計画を策定する予定である。</t>
    <rPh sb="0" eb="2">
      <t>ゲンザイ</t>
    </rPh>
    <rPh sb="3" eb="4">
      <t>イマ</t>
    </rPh>
    <rPh sb="6" eb="7">
      <t>ヒガシ</t>
    </rPh>
    <rPh sb="7" eb="9">
      <t>ニホン</t>
    </rPh>
    <rPh sb="9" eb="12">
      <t>ダイシンサイ</t>
    </rPh>
    <rPh sb="15" eb="17">
      <t>ヒサイ</t>
    </rPh>
    <rPh sb="19" eb="21">
      <t>シセツ</t>
    </rPh>
    <rPh sb="22" eb="24">
      <t>フッキュウ</t>
    </rPh>
    <rPh sb="24" eb="26">
      <t>ジギョウ</t>
    </rPh>
    <rPh sb="27" eb="29">
      <t>サナカ</t>
    </rPh>
    <rPh sb="33" eb="35">
      <t>フッキュウ</t>
    </rPh>
    <rPh sb="35" eb="37">
      <t>ジギョウ</t>
    </rPh>
    <rPh sb="37" eb="39">
      <t>カンリョウ</t>
    </rPh>
    <rPh sb="39" eb="40">
      <t>ゴ</t>
    </rPh>
    <rPh sb="41" eb="44">
      <t>ロウキュウカ</t>
    </rPh>
    <rPh sb="44" eb="46">
      <t>カンキョ</t>
    </rPh>
    <rPh sb="46" eb="47">
      <t>トウ</t>
    </rPh>
    <rPh sb="48" eb="50">
      <t>コウシン</t>
    </rPh>
    <rPh sb="50" eb="52">
      <t>ケイカク</t>
    </rPh>
    <rPh sb="53" eb="55">
      <t>サクテイ</t>
    </rPh>
    <rPh sb="57" eb="59">
      <t>ヨテイ</t>
    </rPh>
    <phoneticPr fontId="4"/>
  </si>
  <si>
    <t xml:space="preserve"> 収益的収支比率が100％未満となっている。経費回収率については、類似団体平均値を上回っているものの100％には達していない。汚水処理原価については類似団体平均値を下回っているが、平成25年度から若干増加傾向にある。
　経営基盤の強化のための収入確保としては、まず汚水処理人口普及率向上が必至であるが、女川町復興計画に基づく災害復旧・復興事業等の面整備が平成32年度までには完了するため、有収水量の増加が見込まれる。
　また、今後復興事業の進捗に伴い高台地区の住宅再建や、災害公営住宅の完成に伴い水洗化率は向上する見込みである。
　使用料の回収についても、復旧・復興事業の完了に伴い、増加する見込みである。
　併せて、経費の節減は重要な課題であるので、維持管理費の抑制には継続して取り組んでいく。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</t>
    <rPh sb="22" eb="24">
      <t>ケイヒ</t>
    </rPh>
    <rPh sb="24" eb="26">
      <t>カイシュウ</t>
    </rPh>
    <rPh sb="26" eb="27">
      <t>リツ</t>
    </rPh>
    <rPh sb="33" eb="35">
      <t>ルイジ</t>
    </rPh>
    <rPh sb="35" eb="37">
      <t>ダンタイ</t>
    </rPh>
    <rPh sb="37" eb="39">
      <t>ヘイキン</t>
    </rPh>
    <rPh sb="39" eb="40">
      <t>アタイ</t>
    </rPh>
    <rPh sb="41" eb="43">
      <t>ウワマワ</t>
    </rPh>
    <rPh sb="56" eb="57">
      <t>タッ</t>
    </rPh>
    <rPh sb="63" eb="65">
      <t>オスイ</t>
    </rPh>
    <rPh sb="65" eb="67">
      <t>ショリ</t>
    </rPh>
    <rPh sb="67" eb="69">
      <t>ゲンカ</t>
    </rPh>
    <rPh sb="82" eb="84">
      <t>シタマワ</t>
    </rPh>
    <rPh sb="90" eb="92">
      <t>ヘイセイ</t>
    </rPh>
    <rPh sb="94" eb="96">
      <t>ネンド</t>
    </rPh>
    <rPh sb="98" eb="100">
      <t>ジャッカン</t>
    </rPh>
    <rPh sb="100" eb="102">
      <t>ゾウカ</t>
    </rPh>
    <rPh sb="102" eb="104">
      <t>ケイコウ</t>
    </rPh>
    <rPh sb="151" eb="154">
      <t>オナガワチョウ</t>
    </rPh>
    <rPh sb="154" eb="156">
      <t>フッコウ</t>
    </rPh>
    <rPh sb="156" eb="158">
      <t>ケイカク</t>
    </rPh>
    <rPh sb="159" eb="160">
      <t>モト</t>
    </rPh>
    <rPh sb="177" eb="179">
      <t>ヘイセイ</t>
    </rPh>
    <rPh sb="181" eb="183">
      <t>ネンド</t>
    </rPh>
    <rPh sb="230" eb="232">
      <t>ジュウタク</t>
    </rPh>
    <rPh sb="270" eb="272">
      <t>カイシュウ</t>
    </rPh>
    <rPh sb="292" eb="294">
      <t>ゾウカ</t>
    </rPh>
    <phoneticPr fontId="4"/>
  </si>
  <si>
    <t>　当初、平成32年度完成を目標に下水道区域における管渠、人孔、マンホールポンプ等の生活排水処理施設の整備に取り組んできたが、東日本大震災により整備済延長の56.7%が被災したため、現在は女川町復興計画に基づく復旧・復興を行っている。
　今後、復旧・復興の進捗に伴い、水洗化率も向上し、使用料の回収率も向上する見込みであるが、依然一般会計からの繰入金への依存が課題となる。
　法適化することにより、適正な料金設定を行い、下水道事業の健全な経営を目指す。</t>
    <rPh sb="16" eb="19">
      <t>ゲスイドウ</t>
    </rPh>
    <rPh sb="19" eb="21">
      <t>クイキ</t>
    </rPh>
    <rPh sb="25" eb="27">
      <t>カンキョ</t>
    </rPh>
    <rPh sb="101" eb="102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</si>
</sst>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78272"/>
        <c:axId val="1390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8272"/>
        <c:axId val="139088640"/>
      </c:lineChart>
      <c:dateAx>
        <c:axId val="1390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088640"/>
        <c:crosses val="autoZero"/>
        <c:auto val="1"/>
        <c:lblOffset val="100"/>
        <c:baseTimeUnit val="years"/>
      </c:dateAx>
      <c:valAx>
        <c:axId val="1390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0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91488"/>
        <c:axId val="14102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39.869999999999997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91488"/>
        <c:axId val="141022336"/>
      </c:lineChart>
      <c:dateAx>
        <c:axId val="14099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22336"/>
        <c:crosses val="autoZero"/>
        <c:auto val="1"/>
        <c:lblOffset val="100"/>
        <c:baseTimeUnit val="years"/>
      </c:dateAx>
      <c:valAx>
        <c:axId val="14102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9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47.16</c:v>
                </c:pt>
                <c:pt idx="1">
                  <c:v>56.45</c:v>
                </c:pt>
                <c:pt idx="2">
                  <c:v>59.33</c:v>
                </c:pt>
                <c:pt idx="3">
                  <c:v>62.63</c:v>
                </c:pt>
                <c:pt idx="4">
                  <c:v>62.4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61696"/>
        <c:axId val="1436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61696"/>
        <c:axId val="143667968"/>
      </c:lineChart>
      <c:dateAx>
        <c:axId val="1436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667968"/>
        <c:crosses val="autoZero"/>
        <c:auto val="1"/>
        <c:lblOffset val="100"/>
        <c:baseTimeUnit val="years"/>
      </c:dateAx>
      <c:valAx>
        <c:axId val="1436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66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70.64</c:v>
                </c:pt>
                <c:pt idx="1">
                  <c:v>23.64</c:v>
                </c:pt>
                <c:pt idx="2">
                  <c:v>89.92</c:v>
                </c:pt>
                <c:pt idx="3">
                  <c:v>89.74</c:v>
                </c:pt>
                <c:pt idx="4">
                  <c:v>89.38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18848"/>
        <c:axId val="1391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18848"/>
        <c:axId val="139125120"/>
      </c:lineChart>
      <c:dateAx>
        <c:axId val="1391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125120"/>
        <c:crosses val="autoZero"/>
        <c:auto val="1"/>
        <c:lblOffset val="100"/>
        <c:baseTimeUnit val="years"/>
      </c:dateAx>
      <c:valAx>
        <c:axId val="1391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1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14080"/>
        <c:axId val="13962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14080"/>
        <c:axId val="139624448"/>
      </c:lineChart>
      <c:dateAx>
        <c:axId val="13961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624448"/>
        <c:crosses val="autoZero"/>
        <c:auto val="1"/>
        <c:lblOffset val="100"/>
        <c:baseTimeUnit val="years"/>
      </c:dateAx>
      <c:valAx>
        <c:axId val="13962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61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11424"/>
        <c:axId val="14071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11424"/>
        <c:axId val="140713344"/>
      </c:lineChart>
      <c:dateAx>
        <c:axId val="14071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13344"/>
        <c:crosses val="autoZero"/>
        <c:auto val="1"/>
        <c:lblOffset val="100"/>
        <c:baseTimeUnit val="years"/>
      </c:dateAx>
      <c:valAx>
        <c:axId val="14071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1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46112"/>
        <c:axId val="14076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46112"/>
        <c:axId val="140760576"/>
      </c:lineChart>
      <c:dateAx>
        <c:axId val="1407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60576"/>
        <c:crosses val="autoZero"/>
        <c:auto val="1"/>
        <c:lblOffset val="100"/>
        <c:baseTimeUnit val="years"/>
      </c:dateAx>
      <c:valAx>
        <c:axId val="14076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4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4880"/>
        <c:axId val="14080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4880"/>
        <c:axId val="140801152"/>
      </c:lineChart>
      <c:dateAx>
        <c:axId val="14079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01152"/>
        <c:crosses val="autoZero"/>
        <c:auto val="1"/>
        <c:lblOffset val="100"/>
        <c:baseTimeUnit val="years"/>
      </c:dateAx>
      <c:valAx>
        <c:axId val="14080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3658.15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10880"/>
        <c:axId val="14082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1824.34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0880"/>
        <c:axId val="140829440"/>
      </c:lineChart>
      <c:dateAx>
        <c:axId val="1408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29440"/>
        <c:crosses val="autoZero"/>
        <c:auto val="1"/>
        <c:lblOffset val="100"/>
        <c:baseTimeUnit val="years"/>
      </c:dateAx>
      <c:valAx>
        <c:axId val="14082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85.41</c:v>
                </c:pt>
                <c:pt idx="1">
                  <c:v>98.68</c:v>
                </c:pt>
                <c:pt idx="2">
                  <c:v>99.44</c:v>
                </c:pt>
                <c:pt idx="3">
                  <c:v>99.33</c:v>
                </c:pt>
                <c:pt idx="4">
                  <c:v>96.74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41568"/>
        <c:axId val="14095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1568"/>
        <c:axId val="140951936"/>
      </c:lineChart>
      <c:dateAx>
        <c:axId val="14094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1936"/>
        <c:crosses val="autoZero"/>
        <c:auto val="1"/>
        <c:lblOffset val="100"/>
        <c:baseTimeUnit val="years"/>
      </c:dateAx>
      <c:valAx>
        <c:axId val="14095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4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232.03</c:v>
                </c:pt>
                <c:pt idx="1">
                  <c:v>202.58</c:v>
                </c:pt>
                <c:pt idx="2">
                  <c:v>201.29</c:v>
                </c:pt>
                <c:pt idx="3">
                  <c:v>205.49</c:v>
                </c:pt>
                <c:pt idx="4">
                  <c:v>211.92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76128"/>
        <c:axId val="1409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307.56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76128"/>
        <c:axId val="140978048"/>
      </c:lineChart>
      <c:dateAx>
        <c:axId val="14097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78048"/>
        <c:crosses val="autoZero"/>
        <c:auto val="1"/>
        <c:lblOffset val="100"/>
        <c:baseTimeUnit val="years"/>
      </c:dateAx>
      <c:valAx>
        <c:axId val="14097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7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5" zoomScaleNormal="100" workbookViewId="0">
      <selection activeCell="BK75" sqref="BK7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女川町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6859</v>
      </c>
      <c r="AM8" s="64"/>
      <c r="AN8" s="64"/>
      <c r="AO8" s="64"/>
      <c r="AP8" s="64"/>
      <c r="AQ8" s="64"/>
      <c r="AR8" s="64"/>
      <c r="AS8" s="64"/>
      <c r="AT8" s="63">
        <f>データ!S6</f>
        <v>65.349999999999994</v>
      </c>
      <c r="AU8" s="63"/>
      <c r="AV8" s="63"/>
      <c r="AW8" s="63"/>
      <c r="AX8" s="63"/>
      <c r="AY8" s="63"/>
      <c r="AZ8" s="63"/>
      <c r="BA8" s="63"/>
      <c r="BB8" s="63">
        <f>データ!T6</f>
        <v>104.96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76.62</v>
      </c>
      <c r="Q10" s="63"/>
      <c r="R10" s="63"/>
      <c r="S10" s="63"/>
      <c r="T10" s="63"/>
      <c r="U10" s="63"/>
      <c r="V10" s="63"/>
      <c r="W10" s="63">
        <f>データ!P6</f>
        <v>84.27</v>
      </c>
      <c r="X10" s="63"/>
      <c r="Y10" s="63"/>
      <c r="Z10" s="63"/>
      <c r="AA10" s="63"/>
      <c r="AB10" s="63"/>
      <c r="AC10" s="63"/>
      <c r="AD10" s="64">
        <f>データ!Q6</f>
        <v>3456</v>
      </c>
      <c r="AE10" s="64"/>
      <c r="AF10" s="64"/>
      <c r="AG10" s="64"/>
      <c r="AH10" s="64"/>
      <c r="AI10" s="64"/>
      <c r="AJ10" s="64"/>
      <c r="AK10" s="2"/>
      <c r="AL10" s="64">
        <f>データ!U6</f>
        <v>5224</v>
      </c>
      <c r="AM10" s="64"/>
      <c r="AN10" s="64"/>
      <c r="AO10" s="64"/>
      <c r="AP10" s="64"/>
      <c r="AQ10" s="64"/>
      <c r="AR10" s="64"/>
      <c r="AS10" s="64"/>
      <c r="AT10" s="63">
        <f>データ!V6</f>
        <v>2.2000000000000002</v>
      </c>
      <c r="AU10" s="63"/>
      <c r="AV10" s="63"/>
      <c r="AW10" s="63"/>
      <c r="AX10" s="63"/>
      <c r="AY10" s="63"/>
      <c r="AZ10" s="63"/>
      <c r="BA10" s="63"/>
      <c r="BB10" s="63">
        <f>データ!W6</f>
        <v>2374.5500000000002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45811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76.62</v>
      </c>
      <c r="P6" s="32">
        <f t="shared" si="3"/>
        <v>84.27</v>
      </c>
      <c r="Q6" s="32">
        <f t="shared" si="3"/>
        <v>3456</v>
      </c>
      <c r="R6" s="32">
        <f t="shared" si="3"/>
        <v>6859</v>
      </c>
      <c r="S6" s="32">
        <f t="shared" si="3"/>
        <v>65.349999999999994</v>
      </c>
      <c r="T6" s="32">
        <f t="shared" si="3"/>
        <v>104.96</v>
      </c>
      <c r="U6" s="32">
        <f t="shared" si="3"/>
        <v>5224</v>
      </c>
      <c r="V6" s="32">
        <f t="shared" si="3"/>
        <v>2.2000000000000002</v>
      </c>
      <c r="W6" s="32">
        <f t="shared" si="3"/>
        <v>2374.5500000000002</v>
      </c>
      <c r="X6" s="33">
        <f>IF(X7="",NA(),X7)</f>
        <v>70.64</v>
      </c>
      <c r="Y6" s="33">
        <f t="shared" ref="Y6:AG6" si="4">IF(Y7="",NA(),Y7)</f>
        <v>23.64</v>
      </c>
      <c r="Z6" s="33">
        <f t="shared" si="4"/>
        <v>89.92</v>
      </c>
      <c r="AA6" s="33">
        <f t="shared" si="4"/>
        <v>89.74</v>
      </c>
      <c r="AB6" s="33">
        <f t="shared" si="4"/>
        <v>89.38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3658.15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1824.34</v>
      </c>
      <c r="BO6" s="32" t="str">
        <f>IF(BO7="","",IF(BO7="-","【-】","【"&amp;SUBSTITUTE(TEXT(BO7,"#,##0.00"),"-","△")&amp;"】"))</f>
        <v>【763.62】</v>
      </c>
      <c r="BP6" s="33">
        <f>IF(BP7="",NA(),BP7)</f>
        <v>85.41</v>
      </c>
      <c r="BQ6" s="33">
        <f t="shared" ref="BQ6:BY6" si="8">IF(BQ7="",NA(),BQ7)</f>
        <v>98.68</v>
      </c>
      <c r="BR6" s="33">
        <f t="shared" si="8"/>
        <v>99.44</v>
      </c>
      <c r="BS6" s="33">
        <f t="shared" si="8"/>
        <v>99.33</v>
      </c>
      <c r="BT6" s="33">
        <f t="shared" si="8"/>
        <v>96.74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54.16</v>
      </c>
      <c r="BZ6" s="32" t="str">
        <f>IF(BZ7="","",IF(BZ7="-","【-】","【"&amp;SUBSTITUTE(TEXT(BZ7,"#,##0.00"),"-","△")&amp;"】"))</f>
        <v>【98.53】</v>
      </c>
      <c r="CA6" s="33">
        <f>IF(CA7="",NA(),CA7)</f>
        <v>232.03</v>
      </c>
      <c r="CB6" s="33">
        <f t="shared" ref="CB6:CJ6" si="9">IF(CB7="",NA(),CB7)</f>
        <v>202.58</v>
      </c>
      <c r="CC6" s="33">
        <f t="shared" si="9"/>
        <v>201.29</v>
      </c>
      <c r="CD6" s="33">
        <f t="shared" si="9"/>
        <v>205.49</v>
      </c>
      <c r="CE6" s="33">
        <f t="shared" si="9"/>
        <v>211.92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307.56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39.869999999999997</v>
      </c>
      <c r="CV6" s="32" t="str">
        <f>IF(CV7="","",IF(CV7="-","【-】","【"&amp;SUBSTITUTE(TEXT(CV7,"#,##0.00"),"-","△")&amp;"】"))</f>
        <v>【60.01】</v>
      </c>
      <c r="CW6" s="33">
        <f>IF(CW7="",NA(),CW7)</f>
        <v>47.16</v>
      </c>
      <c r="CX6" s="33">
        <f t="shared" ref="CX6:DF6" si="11">IF(CX7="",NA(),CX7)</f>
        <v>56.45</v>
      </c>
      <c r="CY6" s="33">
        <f t="shared" si="11"/>
        <v>59.33</v>
      </c>
      <c r="CZ6" s="33">
        <f t="shared" si="11"/>
        <v>62.63</v>
      </c>
      <c r="DA6" s="33">
        <f t="shared" si="11"/>
        <v>62.4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61.37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0.98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0.2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45811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76.62</v>
      </c>
      <c r="P7" s="36">
        <v>84.27</v>
      </c>
      <c r="Q7" s="36">
        <v>3456</v>
      </c>
      <c r="R7" s="36">
        <v>6859</v>
      </c>
      <c r="S7" s="36">
        <v>65.349999999999994</v>
      </c>
      <c r="T7" s="36">
        <v>104.96</v>
      </c>
      <c r="U7" s="36">
        <v>5224</v>
      </c>
      <c r="V7" s="36">
        <v>2.2000000000000002</v>
      </c>
      <c r="W7" s="36">
        <v>2374.5500000000002</v>
      </c>
      <c r="X7" s="36">
        <v>70.64</v>
      </c>
      <c r="Y7" s="36">
        <v>23.64</v>
      </c>
      <c r="Z7" s="36">
        <v>89.92</v>
      </c>
      <c r="AA7" s="36">
        <v>89.74</v>
      </c>
      <c r="AB7" s="36">
        <v>89.38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3658.15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1824.34</v>
      </c>
      <c r="BO7" s="36">
        <v>763.62</v>
      </c>
      <c r="BP7" s="36">
        <v>85.41</v>
      </c>
      <c r="BQ7" s="36">
        <v>98.68</v>
      </c>
      <c r="BR7" s="36">
        <v>99.44</v>
      </c>
      <c r="BS7" s="36">
        <v>99.33</v>
      </c>
      <c r="BT7" s="36">
        <v>96.74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54.16</v>
      </c>
      <c r="BZ7" s="36">
        <v>98.53</v>
      </c>
      <c r="CA7" s="36">
        <v>232.03</v>
      </c>
      <c r="CB7" s="36">
        <v>202.58</v>
      </c>
      <c r="CC7" s="36">
        <v>201.29</v>
      </c>
      <c r="CD7" s="36">
        <v>205.49</v>
      </c>
      <c r="CE7" s="36">
        <v>211.92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307.56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39.869999999999997</v>
      </c>
      <c r="CV7" s="36">
        <v>60.01</v>
      </c>
      <c r="CW7" s="36">
        <v>47.16</v>
      </c>
      <c r="CX7" s="36">
        <v>56.45</v>
      </c>
      <c r="CY7" s="36">
        <v>59.33</v>
      </c>
      <c r="CZ7" s="36">
        <v>62.63</v>
      </c>
      <c r="DA7" s="36">
        <v>62.4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61.37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0.98</v>
      </c>
      <c r="EI7" s="36">
        <v>0.18</v>
      </c>
      <c r="EJ7" s="36">
        <v>0.18</v>
      </c>
      <c r="EK7" s="36">
        <v>0.19</v>
      </c>
      <c r="EL7" s="36">
        <v>0.16</v>
      </c>
      <c r="EM7" s="36">
        <v>0.2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2017-02-08T02:44:59Z</dcterms:created>
  <dcterms:modified xsi:type="dcterms:W3CDTF">2017-02-15T05:16:43Z</dcterms:modified>
  <cp:category/>
</cp:coreProperties>
</file>