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<sst xmlns="http://schemas.openxmlformats.org/spreadsheetml/2006/main" count="226" uniqueCount="111">
  <si>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</si>
  <si>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</si>
  <si>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</si>
  <si>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</si>
  <si>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</si>
  <si>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</si>
  <si>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</si>
  <si>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</si>
  <si>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</si>
  <si>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</si>
  <si>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</si>
  <si>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</si>
  <si>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</si>
  <si>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</si>
  <si>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</si>
  <si>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</si>
  <si>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</si>
  <si>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</si>
  <si>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</si>
  <si>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</si>
  <si>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</si>
  <si>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</si>
  <si>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</si>
  <si>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</si>
  <si>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</si>
  <si>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</si>
  <si>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</si>
  <si>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</si>
  <si>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</si>
  <si>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</si>
  <si>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</si>
  <si>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</si>
  <si>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</si>
  <si>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</si>
  <si>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</si>
  <si>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</si>
  <si>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</si>
  <si>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</si>
  <si>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</si>
  <si>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</si>
  <si>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</si>
  <si>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</si>
  <si>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</si>
  <si>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</si>
  <si>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</si>
  <si>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</si>
  <si>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</si>
  <si>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</si>
  <si>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</si>
  <si>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</si>
  <si>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</si>
  <si>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</si>
  <si>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</si>
  <si>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</si>
  <si>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</si>
  <si>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</si>
  <si>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</si>
  <si>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</si>
  <si>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</si>
  <si>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</si>
  <si>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</si>
  <si>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</si>
  <si>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</si>
  <si>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</si>
  <si>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</si>
  <si>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</si>
  <si>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</si>
  <si>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</si>
  <si>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</si>
  <si>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</si>
  <si>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</si>
  <si>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</si>
  <si>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</si>
  <si>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</si>
  <si>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</si>
  <si>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</si>
  <si>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</si>
  <si>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</si>
  <si>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</si>
  <si>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</si>
  <si>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</si>
  <si>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</si>
  <si>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</si>
  <si>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</si>
  <si>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</si>
  <si>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</si>
  <si>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</si>
  <si>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</si>
  <si>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</si>
  <si>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</si>
  <si>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</si>
  <si>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</si>
  <si>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</si>
  <si>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</si>
  <si>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</si>
  <si>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</si>
  <si>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宮城県　大河原町</t>
  </si>
  <si>
    <t>法非適用</t>
  </si>
  <si>
    <t>下水道事業</t>
  </si>
  <si>
    <t>公共下水道</t>
  </si>
  <si>
    <t>Cc1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</si>
  <si>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</si>
  <si>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</si>
  <si>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</si>
  <si>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</si>
  <si>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</si>
  <si>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</si>
  <si>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</si>
  <si>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下水道の供用開始から３０年以上が経過し、管渠の更新を迎える時期にきている。長寿命化に対する取組として、今年度より管路の点検調査を行い長寿命化計画を策定し、平成３０年度以降に更新工事を予定している。下水道施設事故等の未然防止のため、計画的な更新作業を行う必要がある。</t>
    <rPh sb="1" eb="4">
      <t>ゲスイドウ</t>
    </rPh>
    <rPh sb="5" eb="7">
      <t>キョウヨウ</t>
    </rPh>
    <rPh sb="7" eb="9">
      <t>カイシ</t>
    </rPh>
    <rPh sb="13" eb="14">
      <t>ネン</t>
    </rPh>
    <rPh sb="14" eb="16">
      <t>イジョウ</t>
    </rPh>
    <rPh sb="17" eb="19">
      <t>ケイカ</t>
    </rPh>
    <rPh sb="21" eb="23">
      <t>カンキョ</t>
    </rPh>
    <rPh sb="24" eb="26">
      <t>コウシン</t>
    </rPh>
    <rPh sb="27" eb="28">
      <t>ムカ</t>
    </rPh>
    <rPh sb="30" eb="32">
      <t>ジキ</t>
    </rPh>
    <rPh sb="38" eb="39">
      <t>チョウ</t>
    </rPh>
    <rPh sb="39" eb="41">
      <t>ジュミョウ</t>
    </rPh>
    <rPh sb="41" eb="42">
      <t>カ</t>
    </rPh>
    <rPh sb="43" eb="44">
      <t>タイ</t>
    </rPh>
    <rPh sb="46" eb="48">
      <t>トリクミ</t>
    </rPh>
    <rPh sb="52" eb="55">
      <t>コンネンド</t>
    </rPh>
    <rPh sb="57" eb="59">
      <t>カンロ</t>
    </rPh>
    <rPh sb="60" eb="62">
      <t>テンケン</t>
    </rPh>
    <rPh sb="62" eb="64">
      <t>チョウサ</t>
    </rPh>
    <rPh sb="65" eb="66">
      <t>オコナ</t>
    </rPh>
    <rPh sb="67" eb="68">
      <t>チョウ</t>
    </rPh>
    <rPh sb="68" eb="70">
      <t>ジュミョウ</t>
    </rPh>
    <rPh sb="70" eb="71">
      <t>カ</t>
    </rPh>
    <rPh sb="71" eb="73">
      <t>ケイカク</t>
    </rPh>
    <rPh sb="74" eb="76">
      <t>サクテイ</t>
    </rPh>
    <rPh sb="78" eb="80">
      <t>ヘイセイ</t>
    </rPh>
    <rPh sb="82" eb="83">
      <t>ネン</t>
    </rPh>
    <rPh sb="83" eb="84">
      <t>ド</t>
    </rPh>
    <rPh sb="84" eb="86">
      <t>イコウ</t>
    </rPh>
    <rPh sb="87" eb="89">
      <t>コウシン</t>
    </rPh>
    <rPh sb="89" eb="91">
      <t>コウジ</t>
    </rPh>
    <rPh sb="92" eb="94">
      <t>ヨテイ</t>
    </rPh>
    <rPh sb="99" eb="101">
      <t>ゲスイ</t>
    </rPh>
    <rPh sb="101" eb="102">
      <t>ドウ</t>
    </rPh>
    <rPh sb="102" eb="104">
      <t>シセツ</t>
    </rPh>
    <rPh sb="104" eb="106">
      <t>ジコ</t>
    </rPh>
    <rPh sb="106" eb="107">
      <t>トウ</t>
    </rPh>
    <rPh sb="108" eb="110">
      <t>ミゼン</t>
    </rPh>
    <rPh sb="110" eb="112">
      <t>ボウシ</t>
    </rPh>
    <rPh sb="116" eb="118">
      <t>ケイカク</t>
    </rPh>
    <rPh sb="118" eb="119">
      <t>テキ</t>
    </rPh>
    <rPh sb="120" eb="122">
      <t>コウシン</t>
    </rPh>
    <rPh sb="122" eb="124">
      <t>サギョウ</t>
    </rPh>
    <rPh sb="125" eb="126">
      <t>オコナ</t>
    </rPh>
    <rPh sb="127" eb="129">
      <t>ヒツヨウ</t>
    </rPh>
    <phoneticPr fontId="4"/>
  </si>
  <si>
    <t>　将来的に安定した下水道事業会計の運営のため、使用料金体系の見直しや、経費削減等の策を講じる必要がある。</t>
    <rPh sb="1" eb="3">
      <t>ショウライ</t>
    </rPh>
    <rPh sb="3" eb="4">
      <t>テキ</t>
    </rPh>
    <rPh sb="5" eb="7">
      <t>アンテイ</t>
    </rPh>
    <rPh sb="9" eb="12">
      <t>ゲスイドウ</t>
    </rPh>
    <rPh sb="12" eb="14">
      <t>ジギョウ</t>
    </rPh>
    <rPh sb="14" eb="16">
      <t>カイケイ</t>
    </rPh>
    <rPh sb="17" eb="19">
      <t>ウンエイ</t>
    </rPh>
    <rPh sb="23" eb="26">
      <t>シヨウリョウ</t>
    </rPh>
    <rPh sb="26" eb="27">
      <t>キン</t>
    </rPh>
    <rPh sb="27" eb="29">
      <t>タイケイ</t>
    </rPh>
    <rPh sb="30" eb="32">
      <t>ミナオ</t>
    </rPh>
    <rPh sb="35" eb="37">
      <t>ケイヒ</t>
    </rPh>
    <rPh sb="37" eb="39">
      <t>サクゲン</t>
    </rPh>
    <rPh sb="39" eb="40">
      <t>トウ</t>
    </rPh>
    <rPh sb="41" eb="42">
      <t>サク</t>
    </rPh>
    <rPh sb="43" eb="44">
      <t>コウ</t>
    </rPh>
    <rPh sb="46" eb="48">
      <t>ヒツヨウ</t>
    </rPh>
    <phoneticPr fontId="4"/>
  </si>
  <si>
    <t>○収益的収支比率は100%を下回っており、27年度は比率が低下している。27年度の低下は、借入金の借換に伴う償還金の増が主な要因と考えられる。単年度収支が赤字であるため、料金体系の見直しや経費削減の策を講じる必要がある。
○企業債残高対事業規模比率は類似団体比率を大きく下回っている。必要に応じて繰上償還を行っており、下水道管渠敷設や更新等のための適切な投資規模となっている。
○経費回収率は、類似団体の平均値を上回っているが、汚水処理原価の上昇により、前年度と比較すると低下している。
○汚水処理原価は、類似団体平均値を若干下回っているが、前年度より上昇しており、全国平均値を上回っている。27年度の上昇は、維持管理事業費の増が主な要因と考えられる。今後、更なる普及促進、有収水量の確保に努める必要がある。
○水洗化率は、類似団体と比較しても高い水準となっており、順調に推移しているが、人口減少による料金収入の減など、将来的に経営状況が厳しくなることが想定されることから、更なる水洗化啓発の取り組みを講じる必要がある。</t>
    <rPh sb="1" eb="3">
      <t>シュウエキ</t>
    </rPh>
    <rPh sb="3" eb="4">
      <t>テキ</t>
    </rPh>
    <rPh sb="4" eb="6">
      <t>シュウシ</t>
    </rPh>
    <rPh sb="6" eb="8">
      <t>ヒリツ</t>
    </rPh>
    <rPh sb="14" eb="16">
      <t>シタマワ</t>
    </rPh>
    <rPh sb="23" eb="24">
      <t>ネン</t>
    </rPh>
    <rPh sb="24" eb="25">
      <t>ド</t>
    </rPh>
    <rPh sb="26" eb="28">
      <t>ヒリツ</t>
    </rPh>
    <rPh sb="29" eb="31">
      <t>テイカ</t>
    </rPh>
    <rPh sb="38" eb="39">
      <t>ネン</t>
    </rPh>
    <rPh sb="39" eb="40">
      <t>ド</t>
    </rPh>
    <rPh sb="41" eb="43">
      <t>テイカ</t>
    </rPh>
    <rPh sb="45" eb="47">
      <t>カリイレ</t>
    </rPh>
    <rPh sb="47" eb="48">
      <t>キン</t>
    </rPh>
    <rPh sb="49" eb="51">
      <t>カリカエ</t>
    </rPh>
    <rPh sb="52" eb="53">
      <t>トモナ</t>
    </rPh>
    <rPh sb="54" eb="56">
      <t>ショウカン</t>
    </rPh>
    <rPh sb="56" eb="57">
      <t>キン</t>
    </rPh>
    <rPh sb="58" eb="59">
      <t>ゾウ</t>
    </rPh>
    <rPh sb="60" eb="61">
      <t>オモ</t>
    </rPh>
    <rPh sb="62" eb="64">
      <t>ヨウイン</t>
    </rPh>
    <rPh sb="65" eb="66">
      <t>カンガ</t>
    </rPh>
    <rPh sb="71" eb="74">
      <t>タンネンド</t>
    </rPh>
    <rPh sb="74" eb="76">
      <t>シュウシ</t>
    </rPh>
    <rPh sb="77" eb="79">
      <t>アカジ</t>
    </rPh>
    <rPh sb="85" eb="87">
      <t>リョウキン</t>
    </rPh>
    <rPh sb="87" eb="89">
      <t>タイケイ</t>
    </rPh>
    <rPh sb="90" eb="92">
      <t>ミナオ</t>
    </rPh>
    <rPh sb="94" eb="96">
      <t>ケイヒ</t>
    </rPh>
    <rPh sb="96" eb="98">
      <t>サクゲン</t>
    </rPh>
    <rPh sb="99" eb="100">
      <t>サク</t>
    </rPh>
    <rPh sb="101" eb="102">
      <t>コウ</t>
    </rPh>
    <rPh sb="104" eb="106">
      <t>ヒツヨウ</t>
    </rPh>
    <rPh sb="112" eb="114">
      <t>キギョウ</t>
    </rPh>
    <rPh sb="114" eb="115">
      <t>サイ</t>
    </rPh>
    <rPh sb="115" eb="117">
      <t>ザンダカ</t>
    </rPh>
    <rPh sb="117" eb="118">
      <t>タイ</t>
    </rPh>
    <rPh sb="118" eb="120">
      <t>ジギョウ</t>
    </rPh>
    <rPh sb="120" eb="122">
      <t>キボ</t>
    </rPh>
    <rPh sb="122" eb="124">
      <t>ヒリツ</t>
    </rPh>
    <rPh sb="125" eb="127">
      <t>ルイジ</t>
    </rPh>
    <rPh sb="127" eb="129">
      <t>ダンタイ</t>
    </rPh>
    <rPh sb="129" eb="131">
      <t>ヒリツ</t>
    </rPh>
    <rPh sb="132" eb="133">
      <t>オオ</t>
    </rPh>
    <rPh sb="135" eb="137">
      <t>シタマワ</t>
    </rPh>
    <rPh sb="142" eb="144">
      <t>ヒツヨウ</t>
    </rPh>
    <rPh sb="145" eb="146">
      <t>オウ</t>
    </rPh>
    <rPh sb="148" eb="150">
      <t>クリアゲ</t>
    </rPh>
    <rPh sb="150" eb="152">
      <t>ショウカン</t>
    </rPh>
    <rPh sb="153" eb="154">
      <t>オコナ</t>
    </rPh>
    <rPh sb="159" eb="161">
      <t>ゲスイ</t>
    </rPh>
    <rPh sb="161" eb="162">
      <t>ドウ</t>
    </rPh>
    <rPh sb="162" eb="164">
      <t>カンキョ</t>
    </rPh>
    <rPh sb="164" eb="165">
      <t>シ</t>
    </rPh>
    <rPh sb="165" eb="166">
      <t>セツ</t>
    </rPh>
    <rPh sb="167" eb="169">
      <t>コウシン</t>
    </rPh>
    <rPh sb="169" eb="170">
      <t>トウ</t>
    </rPh>
    <rPh sb="174" eb="176">
      <t>テキセツ</t>
    </rPh>
    <rPh sb="177" eb="179">
      <t>トウシ</t>
    </rPh>
    <rPh sb="179" eb="181">
      <t>キボ</t>
    </rPh>
    <rPh sb="190" eb="192">
      <t>ケイヒ</t>
    </rPh>
    <rPh sb="197" eb="199">
      <t>ルイジ</t>
    </rPh>
    <rPh sb="199" eb="201">
      <t>ダンタイ</t>
    </rPh>
    <rPh sb="202" eb="204">
      <t>ヘイキン</t>
    </rPh>
    <rPh sb="204" eb="205">
      <t>チ</t>
    </rPh>
    <rPh sb="206" eb="208">
      <t>ウワマワ</t>
    </rPh>
    <rPh sb="214" eb="216">
      <t>オスイ</t>
    </rPh>
    <rPh sb="216" eb="218">
      <t>ショリ</t>
    </rPh>
    <rPh sb="218" eb="220">
      <t>ゲンカ</t>
    </rPh>
    <rPh sb="221" eb="223">
      <t>ジョウショウ</t>
    </rPh>
    <rPh sb="227" eb="230">
      <t>ゼンネンド</t>
    </rPh>
    <rPh sb="231" eb="233">
      <t>ヒカク</t>
    </rPh>
    <rPh sb="236" eb="238">
      <t>テイカ</t>
    </rPh>
    <rPh sb="245" eb="247">
      <t>オスイ</t>
    </rPh>
    <rPh sb="247" eb="249">
      <t>ショリ</t>
    </rPh>
    <rPh sb="249" eb="251">
      <t>ゲンカ</t>
    </rPh>
    <rPh sb="276" eb="278">
      <t>ジョウショウ</t>
    </rPh>
    <rPh sb="283" eb="285">
      <t>ゼンコク</t>
    </rPh>
    <rPh sb="285" eb="287">
      <t>ヘイキン</t>
    </rPh>
    <rPh sb="287" eb="288">
      <t>チ</t>
    </rPh>
    <rPh sb="289" eb="291">
      <t>ウワマワ</t>
    </rPh>
    <rPh sb="315" eb="316">
      <t>オモ</t>
    </rPh>
    <rPh sb="326" eb="328">
      <t>コンゴ</t>
    </rPh>
    <rPh sb="329" eb="330">
      <t>サラ</t>
    </rPh>
    <rPh sb="332" eb="334">
      <t>フキュウ</t>
    </rPh>
    <rPh sb="334" eb="336">
      <t>ソクシン</t>
    </rPh>
    <rPh sb="337" eb="339">
      <t>ユウシュウ</t>
    </rPh>
    <rPh sb="339" eb="341">
      <t>スイリョウ</t>
    </rPh>
    <rPh sb="342" eb="344">
      <t>カクホ</t>
    </rPh>
    <rPh sb="345" eb="346">
      <t>ツト</t>
    </rPh>
    <rPh sb="348" eb="350">
      <t>ヒツヨウ</t>
    </rPh>
    <rPh sb="356" eb="359">
      <t>スイセンカ</t>
    </rPh>
    <rPh sb="359" eb="360">
      <t>リツ</t>
    </rPh>
    <rPh sb="362" eb="364">
      <t>ルイジ</t>
    </rPh>
    <rPh sb="364" eb="366">
      <t>ダンタイ</t>
    </rPh>
    <rPh sb="367" eb="369">
      <t>ヒカク</t>
    </rPh>
    <rPh sb="372" eb="373">
      <t>タカ</t>
    </rPh>
    <rPh sb="374" eb="376">
      <t>スイジュン</t>
    </rPh>
    <rPh sb="383" eb="385">
      <t>ジュンチョウ</t>
    </rPh>
    <rPh sb="386" eb="388">
      <t>スイイ</t>
    </rPh>
    <rPh sb="394" eb="396">
      <t>ジンコウ</t>
    </rPh>
    <rPh sb="396" eb="398">
      <t>ゲンショウ</t>
    </rPh>
    <rPh sb="401" eb="403">
      <t>リョウキン</t>
    </rPh>
    <rPh sb="403" eb="405">
      <t>シュウニュウ</t>
    </rPh>
    <rPh sb="406" eb="407">
      <t>ゲン</t>
    </rPh>
    <rPh sb="410" eb="412">
      <t>ショウライ</t>
    </rPh>
    <rPh sb="412" eb="413">
      <t>テキ</t>
    </rPh>
    <rPh sb="414" eb="416">
      <t>ケイエイ</t>
    </rPh>
    <rPh sb="416" eb="418">
      <t>ジョウキョウ</t>
    </rPh>
    <rPh sb="419" eb="420">
      <t>キビ</t>
    </rPh>
    <rPh sb="427" eb="429">
      <t>ソウテイ</t>
    </rPh>
    <rPh sb="437" eb="438">
      <t>サラ</t>
    </rPh>
    <rPh sb="440" eb="443">
      <t>スイセンカ</t>
    </rPh>
    <rPh sb="443" eb="445">
      <t>ケイハツ</t>
    </rPh>
    <rPh sb="451" eb="452">
      <t>コウ</t>
    </rPh>
    <rPh sb="454" eb="45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</si>
</sst>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34048"/>
        <c:axId val="6004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34048"/>
        <c:axId val="60048512"/>
      </c:lineChart>
      <c:dateAx>
        <c:axId val="6003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0048512"/>
        <c:crosses val="autoZero"/>
        <c:auto val="1"/>
        <c:lblOffset val="100"/>
        <c:baseTimeUnit val="years"/>
      </c:dateAx>
      <c:valAx>
        <c:axId val="6004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003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01376"/>
        <c:axId val="1245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53.79</c:v>
                </c:pt>
                <c:pt idx="1">
                  <c:v>55.41</c:v>
                </c:pt>
                <c:pt idx="2">
                  <c:v>55.81</c:v>
                </c:pt>
                <c:pt idx="3">
                  <c:v>54.44</c:v>
                </c:pt>
                <c:pt idx="4">
                  <c:v>59.4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01376"/>
        <c:axId val="124593664"/>
      </c:lineChart>
      <c:dateAx>
        <c:axId val="124501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593664"/>
        <c:crosses val="autoZero"/>
        <c:auto val="1"/>
        <c:lblOffset val="100"/>
        <c:baseTimeUnit val="years"/>
      </c:dateAx>
      <c:valAx>
        <c:axId val="1245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501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93.93</c:v>
                </c:pt>
                <c:pt idx="1">
                  <c:v>94.1</c:v>
                </c:pt>
                <c:pt idx="2">
                  <c:v>94.14</c:v>
                </c:pt>
                <c:pt idx="3">
                  <c:v>94.44</c:v>
                </c:pt>
                <c:pt idx="4">
                  <c:v>94.96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627968"/>
        <c:axId val="124638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83.76</c:v>
                </c:pt>
                <c:pt idx="1">
                  <c:v>84.12</c:v>
                </c:pt>
                <c:pt idx="2">
                  <c:v>84.41</c:v>
                </c:pt>
                <c:pt idx="3">
                  <c:v>84.2</c:v>
                </c:pt>
                <c:pt idx="4">
                  <c:v>89.81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27968"/>
        <c:axId val="124638336"/>
      </c:lineChart>
      <c:dateAx>
        <c:axId val="124627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638336"/>
        <c:crosses val="autoZero"/>
        <c:auto val="1"/>
        <c:lblOffset val="100"/>
        <c:baseTimeUnit val="years"/>
      </c:dateAx>
      <c:valAx>
        <c:axId val="124638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627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83.3</c:v>
                </c:pt>
                <c:pt idx="1">
                  <c:v>83.79</c:v>
                </c:pt>
                <c:pt idx="2">
                  <c:v>81.41</c:v>
                </c:pt>
                <c:pt idx="3">
                  <c:v>78.09</c:v>
                </c:pt>
                <c:pt idx="4">
                  <c:v>64.17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58240"/>
        <c:axId val="60076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58240"/>
        <c:axId val="60076800"/>
      </c:lineChart>
      <c:dateAx>
        <c:axId val="60058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0076800"/>
        <c:crosses val="autoZero"/>
        <c:auto val="1"/>
        <c:lblOffset val="100"/>
        <c:baseTimeUnit val="years"/>
      </c:dateAx>
      <c:valAx>
        <c:axId val="60076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0058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94720"/>
        <c:axId val="6115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94720"/>
        <c:axId val="61153664"/>
      </c:lineChart>
      <c:dateAx>
        <c:axId val="6009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153664"/>
        <c:crosses val="autoZero"/>
        <c:auto val="1"/>
        <c:lblOffset val="100"/>
        <c:baseTimeUnit val="years"/>
      </c:dateAx>
      <c:valAx>
        <c:axId val="6115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009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87968"/>
        <c:axId val="61206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87968"/>
        <c:axId val="61206528"/>
      </c:lineChart>
      <c:dateAx>
        <c:axId val="61187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206528"/>
        <c:crosses val="autoZero"/>
        <c:auto val="1"/>
        <c:lblOffset val="100"/>
        <c:baseTimeUnit val="years"/>
      </c:dateAx>
      <c:valAx>
        <c:axId val="61206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187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3120"/>
        <c:axId val="113987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120"/>
        <c:axId val="113987584"/>
      </c:lineChart>
      <c:dateAx>
        <c:axId val="113973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987584"/>
        <c:crosses val="autoZero"/>
        <c:auto val="1"/>
        <c:lblOffset val="100"/>
        <c:baseTimeUnit val="years"/>
      </c:dateAx>
      <c:valAx>
        <c:axId val="113987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973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21888"/>
        <c:axId val="114023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21888"/>
        <c:axId val="114023808"/>
      </c:lineChart>
      <c:dateAx>
        <c:axId val="114021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023808"/>
        <c:crosses val="autoZero"/>
        <c:auto val="1"/>
        <c:lblOffset val="100"/>
        <c:baseTimeUnit val="years"/>
      </c:dateAx>
      <c:valAx>
        <c:axId val="114023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021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218.38</c:v>
                </c:pt>
                <c:pt idx="1">
                  <c:v>205.19</c:v>
                </c:pt>
                <c:pt idx="2">
                  <c:v>199.35</c:v>
                </c:pt>
                <c:pt idx="3">
                  <c:v>192.99</c:v>
                </c:pt>
                <c:pt idx="4">
                  <c:v>185.79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75712"/>
        <c:axId val="11667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1334.01</c:v>
                </c:pt>
                <c:pt idx="1">
                  <c:v>1273.52</c:v>
                </c:pt>
                <c:pt idx="2">
                  <c:v>1209.95</c:v>
                </c:pt>
                <c:pt idx="3">
                  <c:v>1136.5</c:v>
                </c:pt>
                <c:pt idx="4">
                  <c:v>862.87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75712"/>
        <c:axId val="116677632"/>
      </c:lineChart>
      <c:dateAx>
        <c:axId val="11667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677632"/>
        <c:crosses val="autoZero"/>
        <c:auto val="1"/>
        <c:lblOffset val="100"/>
        <c:baseTimeUnit val="years"/>
      </c:dateAx>
      <c:valAx>
        <c:axId val="11667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675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90.68</c:v>
                </c:pt>
                <c:pt idx="1">
                  <c:v>88.64</c:v>
                </c:pt>
                <c:pt idx="2">
                  <c:v>114.21</c:v>
                </c:pt>
                <c:pt idx="3">
                  <c:v>100.41</c:v>
                </c:pt>
                <c:pt idx="4">
                  <c:v>95.75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16288"/>
        <c:axId val="11671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67.14</c:v>
                </c:pt>
                <c:pt idx="1">
                  <c:v>67.849999999999994</c:v>
                </c:pt>
                <c:pt idx="2">
                  <c:v>69.48</c:v>
                </c:pt>
                <c:pt idx="3">
                  <c:v>71.650000000000006</c:v>
                </c:pt>
                <c:pt idx="4">
                  <c:v>85.39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16288"/>
        <c:axId val="116718208"/>
      </c:lineChart>
      <c:dateAx>
        <c:axId val="11671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718208"/>
        <c:crosses val="autoZero"/>
        <c:auto val="1"/>
        <c:lblOffset val="100"/>
        <c:baseTimeUnit val="years"/>
      </c:dateAx>
      <c:valAx>
        <c:axId val="11671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716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193.59</c:v>
                </c:pt>
                <c:pt idx="1">
                  <c:v>194.56</c:v>
                </c:pt>
                <c:pt idx="2">
                  <c:v>152.37</c:v>
                </c:pt>
                <c:pt idx="3">
                  <c:v>177.22</c:v>
                </c:pt>
                <c:pt idx="4">
                  <c:v>186.59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89728"/>
        <c:axId val="12449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224.83</c:v>
                </c:pt>
                <c:pt idx="1">
                  <c:v>224.94</c:v>
                </c:pt>
                <c:pt idx="2">
                  <c:v>220.67</c:v>
                </c:pt>
                <c:pt idx="3">
                  <c:v>217.82</c:v>
                </c:pt>
                <c:pt idx="4">
                  <c:v>188.79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89728"/>
        <c:axId val="124491648"/>
      </c:lineChart>
      <c:dateAx>
        <c:axId val="12448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491648"/>
        <c:crosses val="autoZero"/>
        <c:auto val="1"/>
        <c:lblOffset val="100"/>
        <c:baseTimeUnit val="years"/>
      </c:dateAx>
      <c:valAx>
        <c:axId val="12449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48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4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宮城県　大河原町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Cc1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23700</v>
      </c>
      <c r="AM8" s="47"/>
      <c r="AN8" s="47"/>
      <c r="AO8" s="47"/>
      <c r="AP8" s="47"/>
      <c r="AQ8" s="47"/>
      <c r="AR8" s="47"/>
      <c r="AS8" s="47"/>
      <c r="AT8" s="43">
        <f>データ!S6</f>
        <v>24.99</v>
      </c>
      <c r="AU8" s="43"/>
      <c r="AV8" s="43"/>
      <c r="AW8" s="43"/>
      <c r="AX8" s="43"/>
      <c r="AY8" s="43"/>
      <c r="AZ8" s="43"/>
      <c r="BA8" s="43"/>
      <c r="BB8" s="43">
        <f>データ!T6</f>
        <v>948.38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93.6</v>
      </c>
      <c r="Q10" s="43"/>
      <c r="R10" s="43"/>
      <c r="S10" s="43"/>
      <c r="T10" s="43"/>
      <c r="U10" s="43"/>
      <c r="V10" s="43"/>
      <c r="W10" s="43">
        <f>データ!P6</f>
        <v>118.31</v>
      </c>
      <c r="X10" s="43"/>
      <c r="Y10" s="43"/>
      <c r="Z10" s="43"/>
      <c r="AA10" s="43"/>
      <c r="AB10" s="43"/>
      <c r="AC10" s="43"/>
      <c r="AD10" s="47">
        <f>データ!Q6</f>
        <v>3024</v>
      </c>
      <c r="AE10" s="47"/>
      <c r="AF10" s="47"/>
      <c r="AG10" s="47"/>
      <c r="AH10" s="47"/>
      <c r="AI10" s="47"/>
      <c r="AJ10" s="47"/>
      <c r="AK10" s="2"/>
      <c r="AL10" s="47">
        <f>データ!U6</f>
        <v>22155</v>
      </c>
      <c r="AM10" s="47"/>
      <c r="AN10" s="47"/>
      <c r="AO10" s="47"/>
      <c r="AP10" s="47"/>
      <c r="AQ10" s="47"/>
      <c r="AR10" s="47"/>
      <c r="AS10" s="47"/>
      <c r="AT10" s="43">
        <f>データ!V6</f>
        <v>5.7</v>
      </c>
      <c r="AU10" s="43"/>
      <c r="AV10" s="43"/>
      <c r="AW10" s="43"/>
      <c r="AX10" s="43"/>
      <c r="AY10" s="43"/>
      <c r="AZ10" s="43"/>
      <c r="BA10" s="43"/>
      <c r="BB10" s="43">
        <f>データ!W6</f>
        <v>3886.84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43214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宮城県　大河原町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93.6</v>
      </c>
      <c r="P6" s="32">
        <f t="shared" si="3"/>
        <v>118.31</v>
      </c>
      <c r="Q6" s="32">
        <f t="shared" si="3"/>
        <v>3024</v>
      </c>
      <c r="R6" s="32">
        <f t="shared" si="3"/>
        <v>23700</v>
      </c>
      <c r="S6" s="32">
        <f t="shared" si="3"/>
        <v>24.99</v>
      </c>
      <c r="T6" s="32">
        <f t="shared" si="3"/>
        <v>948.38</v>
      </c>
      <c r="U6" s="32">
        <f t="shared" si="3"/>
        <v>22155</v>
      </c>
      <c r="V6" s="32">
        <f t="shared" si="3"/>
        <v>5.7</v>
      </c>
      <c r="W6" s="32">
        <f t="shared" si="3"/>
        <v>3886.84</v>
      </c>
      <c r="X6" s="33">
        <f>IF(X7="",NA(),X7)</f>
        <v>83.3</v>
      </c>
      <c r="Y6" s="33">
        <f t="shared" ref="Y6:AG6" si="4">IF(Y7="",NA(),Y7)</f>
        <v>83.79</v>
      </c>
      <c r="Z6" s="33">
        <f t="shared" si="4"/>
        <v>81.41</v>
      </c>
      <c r="AA6" s="33">
        <f t="shared" si="4"/>
        <v>78.09</v>
      </c>
      <c r="AB6" s="33">
        <f t="shared" si="4"/>
        <v>64.17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218.38</v>
      </c>
      <c r="BF6" s="33">
        <f t="shared" ref="BF6:BN6" si="7">IF(BF7="",NA(),BF7)</f>
        <v>205.19</v>
      </c>
      <c r="BG6" s="33">
        <f t="shared" si="7"/>
        <v>199.35</v>
      </c>
      <c r="BH6" s="33">
        <f t="shared" si="7"/>
        <v>192.99</v>
      </c>
      <c r="BI6" s="33">
        <f t="shared" si="7"/>
        <v>185.79</v>
      </c>
      <c r="BJ6" s="33">
        <f t="shared" si="7"/>
        <v>1334.01</v>
      </c>
      <c r="BK6" s="33">
        <f t="shared" si="7"/>
        <v>1273.52</v>
      </c>
      <c r="BL6" s="33">
        <f t="shared" si="7"/>
        <v>1209.95</v>
      </c>
      <c r="BM6" s="33">
        <f t="shared" si="7"/>
        <v>1136.5</v>
      </c>
      <c r="BN6" s="33">
        <f t="shared" si="7"/>
        <v>862.87</v>
      </c>
      <c r="BO6" s="32" t="str">
        <f>IF(BO7="","",IF(BO7="-","【-】","【"&amp;SUBSTITUTE(TEXT(BO7,"#,##0.00"),"-","△")&amp;"】"))</f>
        <v>【763.62】</v>
      </c>
      <c r="BP6" s="33">
        <f>IF(BP7="",NA(),BP7)</f>
        <v>90.68</v>
      </c>
      <c r="BQ6" s="33">
        <f t="shared" ref="BQ6:BY6" si="8">IF(BQ7="",NA(),BQ7)</f>
        <v>88.64</v>
      </c>
      <c r="BR6" s="33">
        <f t="shared" si="8"/>
        <v>114.21</v>
      </c>
      <c r="BS6" s="33">
        <f t="shared" si="8"/>
        <v>100.41</v>
      </c>
      <c r="BT6" s="33">
        <f t="shared" si="8"/>
        <v>95.75</v>
      </c>
      <c r="BU6" s="33">
        <f t="shared" si="8"/>
        <v>67.14</v>
      </c>
      <c r="BV6" s="33">
        <f t="shared" si="8"/>
        <v>67.849999999999994</v>
      </c>
      <c r="BW6" s="33">
        <f t="shared" si="8"/>
        <v>69.48</v>
      </c>
      <c r="BX6" s="33">
        <f t="shared" si="8"/>
        <v>71.650000000000006</v>
      </c>
      <c r="BY6" s="33">
        <f t="shared" si="8"/>
        <v>85.39</v>
      </c>
      <c r="BZ6" s="32" t="str">
        <f>IF(BZ7="","",IF(BZ7="-","【-】","【"&amp;SUBSTITUTE(TEXT(BZ7,"#,##0.00"),"-","△")&amp;"】"))</f>
        <v>【98.53】</v>
      </c>
      <c r="CA6" s="33">
        <f>IF(CA7="",NA(),CA7)</f>
        <v>193.59</v>
      </c>
      <c r="CB6" s="33">
        <f t="shared" ref="CB6:CJ6" si="9">IF(CB7="",NA(),CB7)</f>
        <v>194.56</v>
      </c>
      <c r="CC6" s="33">
        <f t="shared" si="9"/>
        <v>152.37</v>
      </c>
      <c r="CD6" s="33">
        <f t="shared" si="9"/>
        <v>177.22</v>
      </c>
      <c r="CE6" s="33">
        <f t="shared" si="9"/>
        <v>186.59</v>
      </c>
      <c r="CF6" s="33">
        <f t="shared" si="9"/>
        <v>224.83</v>
      </c>
      <c r="CG6" s="33">
        <f t="shared" si="9"/>
        <v>224.94</v>
      </c>
      <c r="CH6" s="33">
        <f t="shared" si="9"/>
        <v>220.67</v>
      </c>
      <c r="CI6" s="33">
        <f t="shared" si="9"/>
        <v>217.82</v>
      </c>
      <c r="CJ6" s="33">
        <f t="shared" si="9"/>
        <v>188.79</v>
      </c>
      <c r="CK6" s="32" t="str">
        <f>IF(CK7="","",IF(CK7="-","【-】","【"&amp;SUBSTITUTE(TEXT(CK7,"#,##0.00"),"-","△")&amp;"】"))</f>
        <v>【139.70】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53.79</v>
      </c>
      <c r="CR6" s="33">
        <f t="shared" si="10"/>
        <v>55.41</v>
      </c>
      <c r="CS6" s="33">
        <f t="shared" si="10"/>
        <v>55.81</v>
      </c>
      <c r="CT6" s="33">
        <f t="shared" si="10"/>
        <v>54.44</v>
      </c>
      <c r="CU6" s="33">
        <f t="shared" si="10"/>
        <v>59.4</v>
      </c>
      <c r="CV6" s="32" t="str">
        <f>IF(CV7="","",IF(CV7="-","【-】","【"&amp;SUBSTITUTE(TEXT(CV7,"#,##0.00"),"-","△")&amp;"】"))</f>
        <v>【60.01】</v>
      </c>
      <c r="CW6" s="33">
        <f>IF(CW7="",NA(),CW7)</f>
        <v>93.93</v>
      </c>
      <c r="CX6" s="33">
        <f t="shared" ref="CX6:DF6" si="11">IF(CX7="",NA(),CX7)</f>
        <v>94.1</v>
      </c>
      <c r="CY6" s="33">
        <f t="shared" si="11"/>
        <v>94.14</v>
      </c>
      <c r="CZ6" s="33">
        <f t="shared" si="11"/>
        <v>94.44</v>
      </c>
      <c r="DA6" s="33">
        <f t="shared" si="11"/>
        <v>94.96</v>
      </c>
      <c r="DB6" s="33">
        <f t="shared" si="11"/>
        <v>83.76</v>
      </c>
      <c r="DC6" s="33">
        <f t="shared" si="11"/>
        <v>84.12</v>
      </c>
      <c r="DD6" s="33">
        <f t="shared" si="11"/>
        <v>84.41</v>
      </c>
      <c r="DE6" s="33">
        <f t="shared" si="11"/>
        <v>84.2</v>
      </c>
      <c r="DF6" s="33">
        <f t="shared" si="11"/>
        <v>89.81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0.01</v>
      </c>
      <c r="EJ6" s="33">
        <f t="shared" si="14"/>
        <v>0.1</v>
      </c>
      <c r="EK6" s="33">
        <f t="shared" si="14"/>
        <v>7.0000000000000007E-2</v>
      </c>
      <c r="EL6" s="33">
        <f t="shared" si="14"/>
        <v>0.04</v>
      </c>
      <c r="EM6" s="33">
        <f t="shared" si="14"/>
        <v>0.09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43214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93.6</v>
      </c>
      <c r="P7" s="36">
        <v>118.31</v>
      </c>
      <c r="Q7" s="36">
        <v>3024</v>
      </c>
      <c r="R7" s="36">
        <v>23700</v>
      </c>
      <c r="S7" s="36">
        <v>24.99</v>
      </c>
      <c r="T7" s="36">
        <v>948.38</v>
      </c>
      <c r="U7" s="36">
        <v>22155</v>
      </c>
      <c r="V7" s="36">
        <v>5.7</v>
      </c>
      <c r="W7" s="36">
        <v>3886.84</v>
      </c>
      <c r="X7" s="36">
        <v>83.3</v>
      </c>
      <c r="Y7" s="36">
        <v>83.79</v>
      </c>
      <c r="Z7" s="36">
        <v>81.41</v>
      </c>
      <c r="AA7" s="36">
        <v>78.09</v>
      </c>
      <c r="AB7" s="36">
        <v>64.17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218.38</v>
      </c>
      <c r="BF7" s="36">
        <v>205.19</v>
      </c>
      <c r="BG7" s="36">
        <v>199.35</v>
      </c>
      <c r="BH7" s="36">
        <v>192.99</v>
      </c>
      <c r="BI7" s="36">
        <v>185.79</v>
      </c>
      <c r="BJ7" s="36">
        <v>1334.01</v>
      </c>
      <c r="BK7" s="36">
        <v>1273.52</v>
      </c>
      <c r="BL7" s="36">
        <v>1209.95</v>
      </c>
      <c r="BM7" s="36">
        <v>1136.5</v>
      </c>
      <c r="BN7" s="36">
        <v>862.87</v>
      </c>
      <c r="BO7" s="36">
        <v>763.62</v>
      </c>
      <c r="BP7" s="36">
        <v>90.68</v>
      </c>
      <c r="BQ7" s="36">
        <v>88.64</v>
      </c>
      <c r="BR7" s="36">
        <v>114.21</v>
      </c>
      <c r="BS7" s="36">
        <v>100.41</v>
      </c>
      <c r="BT7" s="36">
        <v>95.75</v>
      </c>
      <c r="BU7" s="36">
        <v>67.14</v>
      </c>
      <c r="BV7" s="36">
        <v>67.849999999999994</v>
      </c>
      <c r="BW7" s="36">
        <v>69.48</v>
      </c>
      <c r="BX7" s="36">
        <v>71.650000000000006</v>
      </c>
      <c r="BY7" s="36">
        <v>85.39</v>
      </c>
      <c r="BZ7" s="36">
        <v>98.53</v>
      </c>
      <c r="CA7" s="36">
        <v>193.59</v>
      </c>
      <c r="CB7" s="36">
        <v>194.56</v>
      </c>
      <c r="CC7" s="36">
        <v>152.37</v>
      </c>
      <c r="CD7" s="36">
        <v>177.22</v>
      </c>
      <c r="CE7" s="36">
        <v>186.59</v>
      </c>
      <c r="CF7" s="36">
        <v>224.83</v>
      </c>
      <c r="CG7" s="36">
        <v>224.94</v>
      </c>
      <c r="CH7" s="36">
        <v>220.67</v>
      </c>
      <c r="CI7" s="36">
        <v>217.82</v>
      </c>
      <c r="CJ7" s="36">
        <v>188.79</v>
      </c>
      <c r="CK7" s="36">
        <v>139.69999999999999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53.79</v>
      </c>
      <c r="CR7" s="36">
        <v>55.41</v>
      </c>
      <c r="CS7" s="36">
        <v>55.81</v>
      </c>
      <c r="CT7" s="36">
        <v>54.44</v>
      </c>
      <c r="CU7" s="36">
        <v>59.4</v>
      </c>
      <c r="CV7" s="36">
        <v>60.01</v>
      </c>
      <c r="CW7" s="36">
        <v>93.93</v>
      </c>
      <c r="CX7" s="36">
        <v>94.1</v>
      </c>
      <c r="CY7" s="36">
        <v>94.14</v>
      </c>
      <c r="CZ7" s="36">
        <v>94.44</v>
      </c>
      <c r="DA7" s="36">
        <v>94.96</v>
      </c>
      <c r="DB7" s="36">
        <v>83.76</v>
      </c>
      <c r="DC7" s="36">
        <v>84.12</v>
      </c>
      <c r="DD7" s="36">
        <v>84.41</v>
      </c>
      <c r="DE7" s="36">
        <v>84.2</v>
      </c>
      <c r="DF7" s="36">
        <v>89.81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0.01</v>
      </c>
      <c r="EJ7" s="36">
        <v>0.1</v>
      </c>
      <c r="EK7" s="36">
        <v>7.0000000000000007E-2</v>
      </c>
      <c r="EL7" s="36">
        <v>0.04</v>
      </c>
      <c r="EM7" s="36">
        <v>0.09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及川 匠</cp:lastModifiedBy>
  <dcterms:created xsi:type="dcterms:W3CDTF">2017-02-08T02:44:46Z</dcterms:created>
  <dcterms:modified xsi:type="dcterms:W3CDTF">2017-02-21T07:37:51Z</dcterms:modified>
  <cp:category/>
</cp:coreProperties>
</file>