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<sst xmlns="http://schemas.openxmlformats.org/spreadsheetml/2006/main" count="220" uniqueCount="109">
  <si>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</si>
  <si>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</si>
  <si>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</si>
  <si>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</si>
  <si>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</si>
  <si>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</si>
  <si>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</si>
  <si>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</si>
  <si>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</si>
  <si>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</si>
  <si>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</si>
  <si>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</si>
  <si>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</si>
  <si>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</si>
  <si>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</si>
  <si>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</si>
  <si>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</si>
  <si>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</si>
  <si>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</si>
  <si>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</si>
  <si>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</si>
  <si>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</si>
  <si>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</si>
  <si>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</si>
  <si>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</si>
  <si>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</si>
  <si>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</si>
  <si>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</si>
  <si>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</si>
  <si>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</si>
  <si>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</si>
  <si>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</si>
  <si>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</si>
  <si>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</si>
  <si>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</si>
  <si>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</si>
  <si>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</si>
  <si>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</si>
  <si>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</si>
  <si>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</si>
  <si>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</si>
  <si>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</si>
  <si>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</si>
  <si>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</si>
  <si>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</si>
  <si>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</si>
  <si>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</si>
  <si>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</si>
  <si>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</si>
  <si>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</si>
  <si>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</si>
  <si>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</si>
  <si>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</si>
  <si>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</si>
  <si>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</si>
  <si>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</si>
  <si>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</si>
  <si>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</si>
  <si>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</si>
  <si>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</si>
  <si>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</si>
  <si>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</si>
  <si>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</si>
  <si>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</si>
  <si>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</si>
  <si>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</si>
  <si>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</si>
  <si>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</si>
  <si>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</si>
  <si>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</si>
  <si>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</si>
  <si>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</si>
  <si>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</si>
  <si>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</si>
  <si>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</si>
  <si>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</si>
  <si>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</si>
  <si>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</si>
  <si>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</si>
  <si>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</si>
  <si>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</si>
  <si>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</si>
  <si>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</si>
  <si>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</si>
  <si>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</si>
  <si>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</si>
  <si>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</si>
  <si>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</si>
  <si>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</si>
  <si>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</si>
  <si>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</si>
  <si>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</si>
  <si>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</si>
  <si>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</si>
  <si>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</si>
  <si>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</si>
  <si>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</si>
  <si>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</si>
  <si>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</si>
  <si>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</si>
  <si>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</si>
  <si>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</si>
  <si>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</si>
  <si>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</si>
  <si>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</si>
  <si>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</si>
  <si>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経常収支比率は、前年度に引き続き類似団体平均を下回り、100％未満に留まっている。使用料収入が伸び悩む中、前年度で県補助金が終了し、厳しい経営状態となった。
②　累積欠損金比率は、類似団体平均を大きく上回っている。東日本大震災に伴う固定資産除却損が多額なため、使用料や一般会計からの繰入金等の収入確保に努めているものの短期的な解消は難しい状況である。
③　流動比率は、類似団体平均を上回っているものの減少傾向であり、前年度から100％未満に留まっている。
④　企業債残高対事業規模比率は、前年度に引き続き類似団体平均を大きく上回っており、施設の計画的な更新に努める必要がある。
⑤　経費回収率は、汚水処理原価の大幅な減少により類似団体平均を上回ったが、100％未満に留まっている。
⑥　汚水処理原価は、平成26年度をもって県補助金が終了したことにより、高資本費対策経費等の一般会計からの繰入金が大幅に増加したことに伴い類似団体平均を下回ったものであり、使用料収入の増加によるものではない。今後、維持管理費や施設の計画的な更新による費用削減及び使用料収入の確保等に努める必要がある。
⑦　施設利用率及び⑧水洗化率は、前年度に引き続き類似団体平均を下回っており、喫緊の課題と考えられる使用料収入の確保について、戸別訪問等により接続の普及促進に努める必要がある。</t>
    <rPh sb="2" eb="4">
      <t>ケイジョウ</t>
    </rPh>
    <rPh sb="4" eb="6">
      <t>シュウシ</t>
    </rPh>
    <rPh sb="6" eb="8">
      <t>ヒリツ</t>
    </rPh>
    <rPh sb="10" eb="13">
      <t>ゼンネンド</t>
    </rPh>
    <rPh sb="14" eb="15">
      <t>ヒ</t>
    </rPh>
    <rPh sb="16" eb="17">
      <t>ツヅ</t>
    </rPh>
    <rPh sb="18" eb="20">
      <t>ルイジ</t>
    </rPh>
    <rPh sb="20" eb="22">
      <t>ダンタイ</t>
    </rPh>
    <rPh sb="22" eb="24">
      <t>ヘイキン</t>
    </rPh>
    <rPh sb="25" eb="27">
      <t>シタマワ</t>
    </rPh>
    <rPh sb="33" eb="35">
      <t>ミマン</t>
    </rPh>
    <rPh sb="36" eb="37">
      <t>トド</t>
    </rPh>
    <rPh sb="43" eb="45">
      <t>シヨウ</t>
    </rPh>
    <rPh sb="46" eb="48">
      <t>シュウニュウ</t>
    </rPh>
    <rPh sb="49" eb="50">
      <t>ノ</t>
    </rPh>
    <rPh sb="51" eb="52">
      <t>ナヤ</t>
    </rPh>
    <rPh sb="53" eb="54">
      <t>ナカ</t>
    </rPh>
    <rPh sb="56" eb="58">
      <t>ネンド</t>
    </rPh>
    <rPh sb="59" eb="60">
      <t>ケン</t>
    </rPh>
    <rPh sb="60" eb="63">
      <t>ホジョキン</t>
    </rPh>
    <rPh sb="64" eb="66">
      <t>シュウリョウ</t>
    </rPh>
    <rPh sb="68" eb="69">
      <t>キビ</t>
    </rPh>
    <rPh sb="71" eb="73">
      <t>ケイエイ</t>
    </rPh>
    <rPh sb="73" eb="75">
      <t>ジョウタイ</t>
    </rPh>
    <rPh sb="83" eb="85">
      <t>ルイセキ</t>
    </rPh>
    <rPh sb="85" eb="88">
      <t>ケッソンキン</t>
    </rPh>
    <rPh sb="88" eb="90">
      <t>ヒリツ</t>
    </rPh>
    <rPh sb="92" eb="94">
      <t>ルイジ</t>
    </rPh>
    <rPh sb="94" eb="96">
      <t>ダンタイ</t>
    </rPh>
    <rPh sb="96" eb="98">
      <t>ヘイキン</t>
    </rPh>
    <rPh sb="99" eb="100">
      <t>オオ</t>
    </rPh>
    <rPh sb="102" eb="104">
      <t>ウワマワ</t>
    </rPh>
    <rPh sb="109" eb="112">
      <t>ヒガシニホン</t>
    </rPh>
    <rPh sb="112" eb="115">
      <t>ダイシンサイ</t>
    </rPh>
    <rPh sb="116" eb="117">
      <t>トモナ</t>
    </rPh>
    <rPh sb="118" eb="122">
      <t>コテイシサン</t>
    </rPh>
    <rPh sb="122" eb="124">
      <t>ジョキャク</t>
    </rPh>
    <rPh sb="124" eb="125">
      <t>ゾン</t>
    </rPh>
    <rPh sb="126" eb="128">
      <t>タガク</t>
    </rPh>
    <rPh sb="136" eb="138">
      <t>イッパン</t>
    </rPh>
    <rPh sb="138" eb="140">
      <t>カイケイ</t>
    </rPh>
    <rPh sb="143" eb="146">
      <t>クリイレキン</t>
    </rPh>
    <rPh sb="146" eb="147">
      <t>トウ</t>
    </rPh>
    <rPh sb="148" eb="150">
      <t>シュウニュウ</t>
    </rPh>
    <rPh sb="150" eb="152">
      <t>カクホ</t>
    </rPh>
    <rPh sb="153" eb="154">
      <t>ツト</t>
    </rPh>
    <rPh sb="161" eb="164">
      <t>タンキテキ</t>
    </rPh>
    <rPh sb="165" eb="167">
      <t>カイショウ</t>
    </rPh>
    <rPh sb="168" eb="169">
      <t>ムズカ</t>
    </rPh>
    <rPh sb="171" eb="173">
      <t>ジョウキョウ</t>
    </rPh>
    <rPh sb="202" eb="204">
      <t>ゲンショウ</t>
    </rPh>
    <rPh sb="204" eb="206">
      <t>ケイコウ</t>
    </rPh>
    <rPh sb="210" eb="213">
      <t>ゼンネンド</t>
    </rPh>
    <rPh sb="261" eb="262">
      <t>オオ</t>
    </rPh>
    <rPh sb="293" eb="295">
      <t>ケイヒ</t>
    </rPh>
    <rPh sb="295" eb="298">
      <t>カイシュウリツ</t>
    </rPh>
    <rPh sb="300" eb="302">
      <t>オスイ</t>
    </rPh>
    <rPh sb="302" eb="304">
      <t>ショリ</t>
    </rPh>
    <rPh sb="304" eb="306">
      <t>ゲンカ</t>
    </rPh>
    <rPh sb="307" eb="309">
      <t>オオハバ</t>
    </rPh>
    <rPh sb="310" eb="312">
      <t>ゲンショウ</t>
    </rPh>
    <rPh sb="315" eb="317">
      <t>ルイジ</t>
    </rPh>
    <rPh sb="317" eb="319">
      <t>ダンタイ</t>
    </rPh>
    <rPh sb="319" eb="321">
      <t>ヘイキン</t>
    </rPh>
    <rPh sb="322" eb="324">
      <t>ウワマワ</t>
    </rPh>
    <rPh sb="332" eb="334">
      <t>ミマン</t>
    </rPh>
    <rPh sb="335" eb="336">
      <t>トド</t>
    </rPh>
    <rPh sb="345" eb="347">
      <t>オスイ</t>
    </rPh>
    <rPh sb="347" eb="349">
      <t>ショリ</t>
    </rPh>
    <rPh sb="349" eb="351">
      <t>ゲンカ</t>
    </rPh>
    <rPh sb="363" eb="364">
      <t>ケン</t>
    </rPh>
    <rPh sb="364" eb="367">
      <t>ホジョキン</t>
    </rPh>
    <rPh sb="368" eb="370">
      <t>シュウリョウ</t>
    </rPh>
    <rPh sb="381" eb="382">
      <t>ヒ</t>
    </rPh>
    <rPh sb="386" eb="387">
      <t>トウ</t>
    </rPh>
    <rPh sb="388" eb="390">
      <t>イッパン</t>
    </rPh>
    <rPh sb="390" eb="392">
      <t>カイケイ</t>
    </rPh>
    <rPh sb="395" eb="398">
      <t>クリイレキン</t>
    </rPh>
    <rPh sb="399" eb="401">
      <t>オオハバ</t>
    </rPh>
    <rPh sb="402" eb="404">
      <t>ゾウカ</t>
    </rPh>
    <rPh sb="409" eb="410">
      <t>トモナ</t>
    </rPh>
    <rPh sb="418" eb="419">
      <t>シタ</t>
    </rPh>
    <rPh sb="428" eb="430">
      <t>シヨウ</t>
    </rPh>
    <rPh sb="431" eb="433">
      <t>シュウニュウ</t>
    </rPh>
    <rPh sb="434" eb="436">
      <t>ゾウカ</t>
    </rPh>
    <rPh sb="446" eb="448">
      <t>コンゴ</t>
    </rPh>
    <rPh sb="495" eb="497">
      <t>シセツ</t>
    </rPh>
    <rPh sb="497" eb="500">
      <t>リヨウリツ</t>
    </rPh>
    <rPh sb="500" eb="501">
      <t>オヨ</t>
    </rPh>
    <rPh sb="503" eb="506">
      <t>スイセンカ</t>
    </rPh>
    <rPh sb="506" eb="507">
      <t>リツ</t>
    </rPh>
    <rPh sb="524" eb="525">
      <t>シタ</t>
    </rPh>
    <rPh sb="574" eb="576">
      <t>ヒツヨウ</t>
    </rPh>
    <phoneticPr fontId="4"/>
  </si>
  <si>
    <t>　①～③全ての指標について、類似団体平均を下回っており、今後、更新時期を迎えることを見据え、処理場について、農山漁村地域整備交付金を活用し、平成28年度に機能診断を実施し、平成29・30年度に整備構想と事業計画を策定予定である。さらに、平成31年度には必要に応じ機能強化工事を実施予定としており、計画的な維持管理に努め、老朽化対策を図る。</t>
    <rPh sb="46" eb="49">
      <t>ショリジョウ</t>
    </rPh>
    <rPh sb="82" eb="84">
      <t>ジッシ</t>
    </rPh>
    <rPh sb="108" eb="110">
      <t>ヨテイ</t>
    </rPh>
    <rPh sb="138" eb="140">
      <t>ジッシ</t>
    </rPh>
    <rPh sb="152" eb="154">
      <t>イジ</t>
    </rPh>
    <rPh sb="154" eb="156">
      <t>カンリ</t>
    </rPh>
    <rPh sb="166" eb="167">
      <t>ハカ</t>
    </rPh>
    <phoneticPr fontId="4"/>
  </si>
  <si>
    <t>　市内郊外の水田地帯である3地区の水質環境保全を目的に、1箇所ずつ処理場を整備済だが、面積が広大な一方、排水戸数が少ないため、投資した多額の経費の回収が困難な状況である。少しでも経営改善を図るため、償還方法の見直しや水洗化率の向上に努めている。
　また、今後の構想として、改築経費を含めた維持管理費と、公共下水道へ接続するための管渠敷設費を比較した結果、後者が将来的に安価である見通しとなったため、1箇所（薬師堂地区）を公共下水道に接続予定（平成37年度）とし、経営の健全性・効率性を高め、持続的な汚水処理システムの構築に努めていく。</t>
    <rPh sb="14" eb="16">
      <t>チク</t>
    </rPh>
    <rPh sb="29" eb="31">
      <t>カショ</t>
    </rPh>
    <rPh sb="33" eb="36">
      <t>ショリジョウ</t>
    </rPh>
    <rPh sb="37" eb="39">
      <t>セイビ</t>
    </rPh>
    <rPh sb="39" eb="40">
      <t>ズ</t>
    </rPh>
    <rPh sb="43" eb="45">
      <t>メンセキ</t>
    </rPh>
    <rPh sb="49" eb="51">
      <t>イッポウ</t>
    </rPh>
    <rPh sb="63" eb="65">
      <t>トウシ</t>
    </rPh>
    <rPh sb="67" eb="69">
      <t>タガク</t>
    </rPh>
    <rPh sb="70" eb="72">
      <t>ケイヒ</t>
    </rPh>
    <rPh sb="85" eb="86">
      <t>スコ</t>
    </rPh>
    <rPh sb="177" eb="179">
      <t>コウシャ</t>
    </rPh>
    <rPh sb="200" eb="202">
      <t>カショ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</si>
</sst>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36960"/>
        <c:axId val="1020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9336960"/>
        <c:axId val="102044416"/>
      </c:lineChart>
      <c:dateAx>
        <c:axId val="99336960"/>
        <c:scaling>
          <c:orientation val="minMax"/>
        </c:scaling>
        <c:delete val="1"/>
        <c:axPos val="b"/>
        <c:numFmt formatCode="ge" sourceLinked="1"/>
        <c:majorTickMark val="none"/>
        <c:minorTickMark val="none"/>
        <c:tickLblPos val="none"/>
        <c:crossAx val="102044416"/>
        <c:crosses val="autoZero"/>
        <c:auto val="1"/>
        <c:lblOffset val="100"/>
        <c:baseTimeUnit val="years"/>
      </c:dateAx>
      <c:valAx>
        <c:axId val="102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35.28</c:v>
                </c:pt>
                <c:pt idx="1">
                  <c:v>35.159999999999997</c:v>
                </c:pt>
                <c:pt idx="2">
                  <c:v>35.28</c:v>
                </c:pt>
                <c:pt idx="3">
                  <c:v>35.159999999999997</c:v>
                </c:pt>
                <c:pt idx="4">
                  <c:v>35.65</c:v>
                </c:pt>
              </c:numCache>
            </c:numRef>
          </c:val>
        </c:ser>
        <c:dLbls>
          <c:showLegendKey val="0"/>
          <c:showVal val="0"/>
          <c:showCatName val="0"/>
          <c:showSerName val="0"/>
          <c:showPercent val="0"/>
          <c:showBubbleSize val="0"/>
        </c:dLbls>
        <c:gapWidth val="150"/>
        <c:axId val="150315392"/>
        <c:axId val="150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0315392"/>
        <c:axId val="150317312"/>
      </c:lineChart>
      <c:dateAx>
        <c:axId val="150315392"/>
        <c:scaling>
          <c:orientation val="minMax"/>
        </c:scaling>
        <c:delete val="1"/>
        <c:axPos val="b"/>
        <c:numFmt formatCode="ge" sourceLinked="1"/>
        <c:majorTickMark val="none"/>
        <c:minorTickMark val="none"/>
        <c:tickLblPos val="none"/>
        <c:crossAx val="150317312"/>
        <c:crosses val="autoZero"/>
        <c:auto val="1"/>
        <c:lblOffset val="100"/>
        <c:baseTimeUnit val="years"/>
      </c:dateAx>
      <c:valAx>
        <c:axId val="150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54.07</c:v>
                </c:pt>
                <c:pt idx="1">
                  <c:v>55.91</c:v>
                </c:pt>
                <c:pt idx="2">
                  <c:v>60.83</c:v>
                </c:pt>
                <c:pt idx="3">
                  <c:v>60.95</c:v>
                </c:pt>
                <c:pt idx="4">
                  <c:v>62.79</c:v>
                </c:pt>
              </c:numCache>
            </c:numRef>
          </c:val>
        </c:ser>
        <c:dLbls>
          <c:showLegendKey val="0"/>
          <c:showVal val="0"/>
          <c:showCatName val="0"/>
          <c:showSerName val="0"/>
          <c:showPercent val="0"/>
          <c:showBubbleSize val="0"/>
        </c:dLbls>
        <c:gapWidth val="150"/>
        <c:axId val="150351872"/>
        <c:axId val="150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0351872"/>
        <c:axId val="150353792"/>
      </c:lineChart>
      <c:dateAx>
        <c:axId val="150351872"/>
        <c:scaling>
          <c:orientation val="minMax"/>
        </c:scaling>
        <c:delete val="1"/>
        <c:axPos val="b"/>
        <c:numFmt formatCode="ge" sourceLinked="1"/>
        <c:majorTickMark val="none"/>
        <c:minorTickMark val="none"/>
        <c:tickLblPos val="none"/>
        <c:crossAx val="150353792"/>
        <c:crosses val="autoZero"/>
        <c:auto val="1"/>
        <c:lblOffset val="100"/>
        <c:baseTimeUnit val="years"/>
      </c:dateAx>
      <c:valAx>
        <c:axId val="150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89.61</c:v>
                </c:pt>
                <c:pt idx="2">
                  <c:v>87.34</c:v>
                </c:pt>
                <c:pt idx="3">
                  <c:v>96.39</c:v>
                </c:pt>
                <c:pt idx="4">
                  <c:v>90.55</c:v>
                </c:pt>
              </c:numCache>
            </c:numRef>
          </c:val>
        </c:ser>
        <c:dLbls>
          <c:showLegendKey val="0"/>
          <c:showVal val="0"/>
          <c:showCatName val="0"/>
          <c:showSerName val="0"/>
          <c:showPercent val="0"/>
          <c:showBubbleSize val="0"/>
        </c:dLbls>
        <c:gapWidth val="150"/>
        <c:axId val="102556032"/>
        <c:axId val="102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02556032"/>
        <c:axId val="102557952"/>
      </c:lineChart>
      <c:dateAx>
        <c:axId val="102556032"/>
        <c:scaling>
          <c:orientation val="minMax"/>
        </c:scaling>
        <c:delete val="1"/>
        <c:axPos val="b"/>
        <c:numFmt formatCode="ge" sourceLinked="1"/>
        <c:majorTickMark val="none"/>
        <c:minorTickMark val="none"/>
        <c:tickLblPos val="none"/>
        <c:crossAx val="102557952"/>
        <c:crosses val="autoZero"/>
        <c:auto val="1"/>
        <c:lblOffset val="100"/>
        <c:baseTimeUnit val="years"/>
      </c:dateAx>
      <c:valAx>
        <c:axId val="102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5.67</c:v>
                </c:pt>
                <c:pt idx="1">
                  <c:v>6.84</c:v>
                </c:pt>
                <c:pt idx="2">
                  <c:v>7.7</c:v>
                </c:pt>
                <c:pt idx="3">
                  <c:v>17.13</c:v>
                </c:pt>
                <c:pt idx="4">
                  <c:v>19.5</c:v>
                </c:pt>
              </c:numCache>
            </c:numRef>
          </c:val>
        </c:ser>
        <c:dLbls>
          <c:showLegendKey val="0"/>
          <c:showVal val="0"/>
          <c:showCatName val="0"/>
          <c:showSerName val="0"/>
          <c:showPercent val="0"/>
          <c:showBubbleSize val="0"/>
        </c:dLbls>
        <c:gapWidth val="150"/>
        <c:axId val="136563328"/>
        <c:axId val="145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36563328"/>
        <c:axId val="145623296"/>
      </c:lineChart>
      <c:dateAx>
        <c:axId val="136563328"/>
        <c:scaling>
          <c:orientation val="minMax"/>
        </c:scaling>
        <c:delete val="1"/>
        <c:axPos val="b"/>
        <c:numFmt formatCode="ge" sourceLinked="1"/>
        <c:majorTickMark val="none"/>
        <c:minorTickMark val="none"/>
        <c:tickLblPos val="none"/>
        <c:crossAx val="145623296"/>
        <c:crosses val="autoZero"/>
        <c:auto val="1"/>
        <c:lblOffset val="100"/>
        <c:baseTimeUnit val="years"/>
      </c:dateAx>
      <c:valAx>
        <c:axId val="145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789888"/>
        <c:axId val="1487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48789888"/>
        <c:axId val="148792064"/>
      </c:lineChart>
      <c:dateAx>
        <c:axId val="148789888"/>
        <c:scaling>
          <c:orientation val="minMax"/>
        </c:scaling>
        <c:delete val="1"/>
        <c:axPos val="b"/>
        <c:numFmt formatCode="ge" sourceLinked="1"/>
        <c:majorTickMark val="none"/>
        <c:minorTickMark val="none"/>
        <c:tickLblPos val="none"/>
        <c:crossAx val="148792064"/>
        <c:crosses val="autoZero"/>
        <c:auto val="1"/>
        <c:lblOffset val="100"/>
        <c:baseTimeUnit val="years"/>
      </c:dateAx>
      <c:valAx>
        <c:axId val="148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889.98</c:v>
                </c:pt>
                <c:pt idx="1">
                  <c:v>942.71</c:v>
                </c:pt>
                <c:pt idx="2">
                  <c:v>956.47</c:v>
                </c:pt>
                <c:pt idx="3">
                  <c:v>977.96</c:v>
                </c:pt>
                <c:pt idx="4">
                  <c:v>1047.73</c:v>
                </c:pt>
              </c:numCache>
            </c:numRef>
          </c:val>
        </c:ser>
        <c:dLbls>
          <c:showLegendKey val="0"/>
          <c:showVal val="0"/>
          <c:showCatName val="0"/>
          <c:showSerName val="0"/>
          <c:showPercent val="0"/>
          <c:showBubbleSize val="0"/>
        </c:dLbls>
        <c:gapWidth val="150"/>
        <c:axId val="148859136"/>
        <c:axId val="148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48859136"/>
        <c:axId val="148869504"/>
      </c:lineChart>
      <c:dateAx>
        <c:axId val="148859136"/>
        <c:scaling>
          <c:orientation val="minMax"/>
        </c:scaling>
        <c:delete val="1"/>
        <c:axPos val="b"/>
        <c:numFmt formatCode="ge" sourceLinked="1"/>
        <c:majorTickMark val="none"/>
        <c:minorTickMark val="none"/>
        <c:tickLblPos val="none"/>
        <c:crossAx val="148869504"/>
        <c:crosses val="autoZero"/>
        <c:auto val="1"/>
        <c:lblOffset val="100"/>
        <c:baseTimeUnit val="years"/>
      </c:dateAx>
      <c:valAx>
        <c:axId val="1488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207.92</c:v>
                </c:pt>
                <c:pt idx="1">
                  <c:v>210.3</c:v>
                </c:pt>
                <c:pt idx="2">
                  <c:v>178.39</c:v>
                </c:pt>
                <c:pt idx="3">
                  <c:v>69.83</c:v>
                </c:pt>
                <c:pt idx="4">
                  <c:v>50.94</c:v>
                </c:pt>
              </c:numCache>
            </c:numRef>
          </c:val>
        </c:ser>
        <c:dLbls>
          <c:showLegendKey val="0"/>
          <c:showVal val="0"/>
          <c:showCatName val="0"/>
          <c:showSerName val="0"/>
          <c:showPercent val="0"/>
          <c:showBubbleSize val="0"/>
        </c:dLbls>
        <c:gapWidth val="150"/>
        <c:axId val="148891520"/>
        <c:axId val="148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48891520"/>
        <c:axId val="148901888"/>
      </c:lineChart>
      <c:dateAx>
        <c:axId val="148891520"/>
        <c:scaling>
          <c:orientation val="minMax"/>
        </c:scaling>
        <c:delete val="1"/>
        <c:axPos val="b"/>
        <c:numFmt formatCode="ge" sourceLinked="1"/>
        <c:majorTickMark val="none"/>
        <c:minorTickMark val="none"/>
        <c:tickLblPos val="none"/>
        <c:crossAx val="148901888"/>
        <c:crosses val="autoZero"/>
        <c:auto val="1"/>
        <c:lblOffset val="100"/>
        <c:baseTimeUnit val="years"/>
      </c:dateAx>
      <c:valAx>
        <c:axId val="148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10144.57</c:v>
                </c:pt>
                <c:pt idx="1">
                  <c:v>9774.4</c:v>
                </c:pt>
                <c:pt idx="2">
                  <c:v>7334.97</c:v>
                </c:pt>
                <c:pt idx="3">
                  <c:v>6644.55</c:v>
                </c:pt>
                <c:pt idx="4">
                  <c:v>6283.36</c:v>
                </c:pt>
              </c:numCache>
            </c:numRef>
          </c:val>
        </c:ser>
        <c:dLbls>
          <c:showLegendKey val="0"/>
          <c:showVal val="0"/>
          <c:showCatName val="0"/>
          <c:showSerName val="0"/>
          <c:showPercent val="0"/>
          <c:showBubbleSize val="0"/>
        </c:dLbls>
        <c:gapWidth val="150"/>
        <c:axId val="148952576"/>
        <c:axId val="148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8952576"/>
        <c:axId val="148954496"/>
      </c:lineChart>
      <c:dateAx>
        <c:axId val="148952576"/>
        <c:scaling>
          <c:orientation val="minMax"/>
        </c:scaling>
        <c:delete val="1"/>
        <c:axPos val="b"/>
        <c:numFmt formatCode="ge" sourceLinked="1"/>
        <c:majorTickMark val="none"/>
        <c:minorTickMark val="none"/>
        <c:tickLblPos val="none"/>
        <c:crossAx val="148954496"/>
        <c:crosses val="autoZero"/>
        <c:auto val="1"/>
        <c:lblOffset val="100"/>
        <c:baseTimeUnit val="years"/>
      </c:dateAx>
      <c:valAx>
        <c:axId val="148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21.26</c:v>
                </c:pt>
                <c:pt idx="1">
                  <c:v>21.38</c:v>
                </c:pt>
                <c:pt idx="2">
                  <c:v>21.84</c:v>
                </c:pt>
                <c:pt idx="3">
                  <c:v>21.75</c:v>
                </c:pt>
                <c:pt idx="4">
                  <c:v>66.87</c:v>
                </c:pt>
              </c:numCache>
            </c:numRef>
          </c:val>
        </c:ser>
        <c:dLbls>
          <c:showLegendKey val="0"/>
          <c:showVal val="0"/>
          <c:showCatName val="0"/>
          <c:showSerName val="0"/>
          <c:showPercent val="0"/>
          <c:showBubbleSize val="0"/>
        </c:dLbls>
        <c:gapWidth val="150"/>
        <c:axId val="149005440"/>
        <c:axId val="1490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9005440"/>
        <c:axId val="149007360"/>
      </c:lineChart>
      <c:dateAx>
        <c:axId val="149005440"/>
        <c:scaling>
          <c:orientation val="minMax"/>
        </c:scaling>
        <c:delete val="1"/>
        <c:axPos val="b"/>
        <c:numFmt formatCode="ge" sourceLinked="1"/>
        <c:majorTickMark val="none"/>
        <c:minorTickMark val="none"/>
        <c:tickLblPos val="none"/>
        <c:crossAx val="149007360"/>
        <c:crosses val="autoZero"/>
        <c:auto val="1"/>
        <c:lblOffset val="100"/>
        <c:baseTimeUnit val="years"/>
      </c:dateAx>
      <c:valAx>
        <c:axId val="1490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715.53</c:v>
                </c:pt>
                <c:pt idx="1">
                  <c:v>733.29</c:v>
                </c:pt>
                <c:pt idx="2">
                  <c:v>719.28</c:v>
                </c:pt>
                <c:pt idx="3">
                  <c:v>723.29</c:v>
                </c:pt>
                <c:pt idx="4">
                  <c:v>236.1</c:v>
                </c:pt>
              </c:numCache>
            </c:numRef>
          </c:val>
        </c:ser>
        <c:dLbls>
          <c:showLegendKey val="0"/>
          <c:showVal val="0"/>
          <c:showCatName val="0"/>
          <c:showSerName val="0"/>
          <c:showPercent val="0"/>
          <c:showBubbleSize val="0"/>
        </c:dLbls>
        <c:gapWidth val="150"/>
        <c:axId val="150258432"/>
        <c:axId val="150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0258432"/>
        <c:axId val="150260352"/>
      </c:lineChart>
      <c:dateAx>
        <c:axId val="150258432"/>
        <c:scaling>
          <c:orientation val="minMax"/>
        </c:scaling>
        <c:delete val="1"/>
        <c:axPos val="b"/>
        <c:numFmt formatCode="ge" sourceLinked="1"/>
        <c:majorTickMark val="none"/>
        <c:minorTickMark val="none"/>
        <c:tickLblPos val="none"/>
        <c:crossAx val="150260352"/>
        <c:crosses val="autoZero"/>
        <c:auto val="1"/>
        <c:lblOffset val="100"/>
        <c:baseTimeUnit val="years"/>
      </c:dateAx>
      <c:valAx>
        <c:axId val="150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白石市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35593</v>
      </c>
      <c r="AM8" s="47"/>
      <c r="AN8" s="47"/>
      <c r="AO8" s="47"/>
      <c r="AP8" s="47"/>
      <c r="AQ8" s="47"/>
      <c r="AR8" s="47"/>
      <c r="AS8" s="47"/>
      <c r="AT8" s="43">
        <f>データ!S6</f>
        <v>286.48</v>
      </c>
      <c r="AU8" s="43"/>
      <c r="AV8" s="43"/>
      <c r="AW8" s="43"/>
      <c r="AX8" s="43"/>
      <c r="AY8" s="43"/>
      <c r="AZ8" s="43"/>
      <c r="BA8" s="43"/>
      <c r="BB8" s="43">
        <f>データ!T6</f>
        <v>124.24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48.25</v>
      </c>
      <c r="J10" s="43"/>
      <c r="K10" s="43"/>
      <c r="L10" s="43"/>
      <c r="M10" s="43"/>
      <c r="N10" s="43"/>
      <c r="O10" s="43"/>
      <c r="P10" s="43">
        <f>データ!O6</f>
        <v>5.52</v>
      </c>
      <c r="Q10" s="43"/>
      <c r="R10" s="43"/>
      <c r="S10" s="43"/>
      <c r="T10" s="43"/>
      <c r="U10" s="43"/>
      <c r="V10" s="43"/>
      <c r="W10" s="43">
        <f>データ!P6</f>
        <v>95.12</v>
      </c>
      <c r="X10" s="43"/>
      <c r="Y10" s="43"/>
      <c r="Z10" s="43"/>
      <c r="AA10" s="43"/>
      <c r="AB10" s="43"/>
      <c r="AC10" s="43"/>
      <c r="AD10" s="47">
        <f>データ!Q6</f>
        <v>3132</v>
      </c>
      <c r="AE10" s="47"/>
      <c r="AF10" s="47"/>
      <c r="AG10" s="47"/>
      <c r="AH10" s="47"/>
      <c r="AI10" s="47"/>
      <c r="AJ10" s="47"/>
      <c r="AK10" s="2"/>
      <c r="AL10" s="47">
        <f>データ!U6</f>
        <v>1954</v>
      </c>
      <c r="AM10" s="47"/>
      <c r="AN10" s="47"/>
      <c r="AO10" s="47"/>
      <c r="AP10" s="47"/>
      <c r="AQ10" s="47"/>
      <c r="AR10" s="47"/>
      <c r="AS10" s="47"/>
      <c r="AT10" s="43">
        <f>データ!V6</f>
        <v>2.5099999999999998</v>
      </c>
      <c r="AU10" s="43"/>
      <c r="AV10" s="43"/>
      <c r="AW10" s="43"/>
      <c r="AX10" s="43"/>
      <c r="AY10" s="43"/>
      <c r="AZ10" s="43"/>
      <c r="BA10" s="43"/>
      <c r="BB10" s="43">
        <f>データ!W6</f>
        <v>778.49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106</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107</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7"/>
      <c r="BM56" s="88"/>
      <c r="BN56" s="88"/>
      <c r="BO56" s="88"/>
      <c r="BP56" s="88"/>
      <c r="BQ56" s="88"/>
      <c r="BR56" s="88"/>
      <c r="BS56" s="88"/>
      <c r="BT56" s="88"/>
      <c r="BU56" s="88"/>
      <c r="BV56" s="88"/>
      <c r="BW56" s="88"/>
      <c r="BX56" s="88"/>
      <c r="BY56" s="88"/>
      <c r="BZ56" s="8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7"/>
      <c r="BM60" s="88"/>
      <c r="BN60" s="88"/>
      <c r="BO60" s="88"/>
      <c r="BP60" s="88"/>
      <c r="BQ60" s="88"/>
      <c r="BR60" s="88"/>
      <c r="BS60" s="88"/>
      <c r="BT60" s="88"/>
      <c r="BU60" s="88"/>
      <c r="BV60" s="88"/>
      <c r="BW60" s="88"/>
      <c r="BX60" s="88"/>
      <c r="BY60" s="88"/>
      <c r="BZ60" s="8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108</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35</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53</v>
      </c>
      <c r="B4" s="28"/>
      <c r="C4" s="28"/>
      <c r="D4" s="28"/>
      <c r="E4" s="28"/>
      <c r="F4" s="28"/>
      <c r="G4" s="28"/>
      <c r="H4" s="71"/>
      <c r="I4" s="72"/>
      <c r="J4" s="72"/>
      <c r="K4" s="72"/>
      <c r="L4" s="72"/>
      <c r="M4" s="72"/>
      <c r="N4" s="72"/>
      <c r="O4" s="72"/>
      <c r="P4" s="72"/>
      <c r="Q4" s="72"/>
      <c r="R4" s="72"/>
      <c r="S4" s="72"/>
      <c r="T4" s="72"/>
      <c r="U4" s="72"/>
      <c r="V4" s="72"/>
      <c r="W4" s="73"/>
      <c r="X4" s="67" t="s">
        <v>54</v>
      </c>
      <c r="Y4" s="67"/>
      <c r="Z4" s="67"/>
      <c r="AA4" s="67"/>
      <c r="AB4" s="67"/>
      <c r="AC4" s="67"/>
      <c r="AD4" s="67"/>
      <c r="AE4" s="67"/>
      <c r="AF4" s="67"/>
      <c r="AG4" s="67"/>
      <c r="AH4" s="67"/>
      <c r="AI4" s="67" t="s">
        <v>55</v>
      </c>
      <c r="AJ4" s="67"/>
      <c r="AK4" s="67"/>
      <c r="AL4" s="67"/>
      <c r="AM4" s="67"/>
      <c r="AN4" s="67"/>
      <c r="AO4" s="67"/>
      <c r="AP4" s="67"/>
      <c r="AQ4" s="67"/>
      <c r="AR4" s="67"/>
      <c r="AS4" s="67"/>
      <c r="AT4" s="67" t="s">
        <v>56</v>
      </c>
      <c r="AU4" s="67"/>
      <c r="AV4" s="67"/>
      <c r="AW4" s="67"/>
      <c r="AX4" s="67"/>
      <c r="AY4" s="67"/>
      <c r="AZ4" s="67"/>
      <c r="BA4" s="67"/>
      <c r="BB4" s="67"/>
      <c r="BC4" s="67"/>
      <c r="BD4" s="67"/>
      <c r="BE4" s="67" t="s">
        <v>57</v>
      </c>
      <c r="BF4" s="67"/>
      <c r="BG4" s="67"/>
      <c r="BH4" s="67"/>
      <c r="BI4" s="67"/>
      <c r="BJ4" s="67"/>
      <c r="BK4" s="67"/>
      <c r="BL4" s="67"/>
      <c r="BM4" s="67"/>
      <c r="BN4" s="67"/>
      <c r="BO4" s="67"/>
      <c r="BP4" s="67" t="s">
        <v>58</v>
      </c>
      <c r="BQ4" s="67"/>
      <c r="BR4" s="67"/>
      <c r="BS4" s="67"/>
      <c r="BT4" s="67"/>
      <c r="BU4" s="67"/>
      <c r="BV4" s="67"/>
      <c r="BW4" s="67"/>
      <c r="BX4" s="67"/>
      <c r="BY4" s="67"/>
      <c r="BZ4" s="67"/>
      <c r="CA4" s="67" t="s">
        <v>59</v>
      </c>
      <c r="CB4" s="67"/>
      <c r="CC4" s="67"/>
      <c r="CD4" s="67"/>
      <c r="CE4" s="67"/>
      <c r="CF4" s="67"/>
      <c r="CG4" s="67"/>
      <c r="CH4" s="67"/>
      <c r="CI4" s="67"/>
      <c r="CJ4" s="67"/>
      <c r="CK4" s="67"/>
      <c r="CL4" s="67" t="s">
        <v>60</v>
      </c>
      <c r="CM4" s="67"/>
      <c r="CN4" s="67"/>
      <c r="CO4" s="67"/>
      <c r="CP4" s="67"/>
      <c r="CQ4" s="67"/>
      <c r="CR4" s="67"/>
      <c r="CS4" s="67"/>
      <c r="CT4" s="67"/>
      <c r="CU4" s="67"/>
      <c r="CV4" s="67"/>
      <c r="CW4" s="67" t="s">
        <v>61</v>
      </c>
      <c r="CX4" s="67"/>
      <c r="CY4" s="67"/>
      <c r="CZ4" s="67"/>
      <c r="DA4" s="67"/>
      <c r="DB4" s="67"/>
      <c r="DC4" s="67"/>
      <c r="DD4" s="67"/>
      <c r="DE4" s="67"/>
      <c r="DF4" s="67"/>
      <c r="DG4" s="67"/>
      <c r="DH4" s="67" t="s">
        <v>62</v>
      </c>
      <c r="DI4" s="67"/>
      <c r="DJ4" s="67"/>
      <c r="DK4" s="67"/>
      <c r="DL4" s="67"/>
      <c r="DM4" s="67"/>
      <c r="DN4" s="67"/>
      <c r="DO4" s="67"/>
      <c r="DP4" s="67"/>
      <c r="DQ4" s="67"/>
      <c r="DR4" s="67"/>
      <c r="DS4" s="67" t="s">
        <v>63</v>
      </c>
      <c r="DT4" s="67"/>
      <c r="DU4" s="67"/>
      <c r="DV4" s="67"/>
      <c r="DW4" s="67"/>
      <c r="DX4" s="67"/>
      <c r="DY4" s="67"/>
      <c r="DZ4" s="67"/>
      <c r="EA4" s="67"/>
      <c r="EB4" s="67"/>
      <c r="EC4" s="67"/>
      <c r="ED4" s="67" t="s">
        <v>64</v>
      </c>
      <c r="EE4" s="67"/>
      <c r="EF4" s="67"/>
      <c r="EG4" s="67"/>
      <c r="EH4" s="67"/>
      <c r="EI4" s="67"/>
      <c r="EJ4" s="67"/>
      <c r="EK4" s="67"/>
      <c r="EL4" s="67"/>
      <c r="EM4" s="67"/>
      <c r="EN4" s="67"/>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42064</v>
      </c>
      <c r="D6" s="31">
        <f t="shared" si="3"/>
        <v>46</v>
      </c>
      <c r="E6" s="31">
        <f t="shared" si="3"/>
        <v>17</v>
      </c>
      <c r="F6" s="31">
        <f t="shared" si="3"/>
        <v>5</v>
      </c>
      <c r="G6" s="31">
        <f t="shared" si="3"/>
        <v>0</v>
      </c>
      <c r="H6" s="31" t="str">
        <f t="shared" si="3"/>
        <v>宮城県　白石市</v>
      </c>
      <c r="I6" s="31" t="str">
        <f t="shared" si="3"/>
        <v>法適用</v>
      </c>
      <c r="J6" s="31" t="str">
        <f t="shared" si="3"/>
        <v>下水道事業</v>
      </c>
      <c r="K6" s="31" t="str">
        <f t="shared" si="3"/>
        <v>農業集落排水</v>
      </c>
      <c r="L6" s="31" t="str">
        <f t="shared" si="3"/>
        <v>F2</v>
      </c>
      <c r="M6" s="32" t="str">
        <f t="shared" si="3"/>
        <v>-</v>
      </c>
      <c r="N6" s="32">
        <f t="shared" si="3"/>
        <v>48.25</v>
      </c>
      <c r="O6" s="32">
        <f t="shared" si="3"/>
        <v>5.52</v>
      </c>
      <c r="P6" s="32">
        <f t="shared" si="3"/>
        <v>95.12</v>
      </c>
      <c r="Q6" s="32">
        <f t="shared" si="3"/>
        <v>3132</v>
      </c>
      <c r="R6" s="32">
        <f t="shared" si="3"/>
        <v>35593</v>
      </c>
      <c r="S6" s="32">
        <f t="shared" si="3"/>
        <v>286.48</v>
      </c>
      <c r="T6" s="32">
        <f t="shared" si="3"/>
        <v>124.24</v>
      </c>
      <c r="U6" s="32">
        <f t="shared" si="3"/>
        <v>1954</v>
      </c>
      <c r="V6" s="32">
        <f t="shared" si="3"/>
        <v>2.5099999999999998</v>
      </c>
      <c r="W6" s="32">
        <f t="shared" si="3"/>
        <v>778.49</v>
      </c>
      <c r="X6" s="33">
        <f>IF(X7="",NA(),X7)</f>
        <v>100</v>
      </c>
      <c r="Y6" s="33">
        <f t="shared" ref="Y6:AG6" si="4">IF(Y7="",NA(),Y7)</f>
        <v>89.61</v>
      </c>
      <c r="Z6" s="33">
        <f t="shared" si="4"/>
        <v>87.34</v>
      </c>
      <c r="AA6" s="33">
        <f t="shared" si="4"/>
        <v>96.39</v>
      </c>
      <c r="AB6" s="33">
        <f t="shared" si="4"/>
        <v>90.55</v>
      </c>
      <c r="AC6" s="33">
        <f t="shared" si="4"/>
        <v>81.31</v>
      </c>
      <c r="AD6" s="33">
        <f t="shared" si="4"/>
        <v>92.74</v>
      </c>
      <c r="AE6" s="33">
        <f t="shared" si="4"/>
        <v>93.62</v>
      </c>
      <c r="AF6" s="33">
        <f t="shared" si="4"/>
        <v>97.53</v>
      </c>
      <c r="AG6" s="33">
        <f t="shared" si="4"/>
        <v>99.64</v>
      </c>
      <c r="AH6" s="32" t="str">
        <f>IF(AH7="","",IF(AH7="-","【-】","【"&amp;SUBSTITUTE(TEXT(AH7,"#,##0.00"),"-","△")&amp;"】"))</f>
        <v>【99.88】</v>
      </c>
      <c r="AI6" s="33">
        <f>IF(AI7="",NA(),AI7)</f>
        <v>889.98</v>
      </c>
      <c r="AJ6" s="33">
        <f t="shared" ref="AJ6:AR6" si="5">IF(AJ7="",NA(),AJ7)</f>
        <v>942.71</v>
      </c>
      <c r="AK6" s="33">
        <f t="shared" si="5"/>
        <v>956.47</v>
      </c>
      <c r="AL6" s="33">
        <f t="shared" si="5"/>
        <v>977.96</v>
      </c>
      <c r="AM6" s="33">
        <f t="shared" si="5"/>
        <v>1047.73</v>
      </c>
      <c r="AN6" s="33">
        <f t="shared" si="5"/>
        <v>461.69</v>
      </c>
      <c r="AO6" s="33">
        <f t="shared" si="5"/>
        <v>243.13</v>
      </c>
      <c r="AP6" s="33">
        <f t="shared" si="5"/>
        <v>280.08</v>
      </c>
      <c r="AQ6" s="33">
        <f t="shared" si="5"/>
        <v>223.09</v>
      </c>
      <c r="AR6" s="33">
        <f t="shared" si="5"/>
        <v>214.61</v>
      </c>
      <c r="AS6" s="32" t="str">
        <f>IF(AS7="","",IF(AS7="-","【-】","【"&amp;SUBSTITUTE(TEXT(AS7,"#,##0.00"),"-","△")&amp;"】"))</f>
        <v>【203.67】</v>
      </c>
      <c r="AT6" s="33">
        <f>IF(AT7="",NA(),AT7)</f>
        <v>207.92</v>
      </c>
      <c r="AU6" s="33">
        <f t="shared" ref="AU6:BC6" si="6">IF(AU7="",NA(),AU7)</f>
        <v>210.3</v>
      </c>
      <c r="AV6" s="33">
        <f t="shared" si="6"/>
        <v>178.39</v>
      </c>
      <c r="AW6" s="33">
        <f t="shared" si="6"/>
        <v>69.83</v>
      </c>
      <c r="AX6" s="33">
        <f t="shared" si="6"/>
        <v>50.94</v>
      </c>
      <c r="AY6" s="33">
        <f t="shared" si="6"/>
        <v>173.77</v>
      </c>
      <c r="AZ6" s="33">
        <f t="shared" si="6"/>
        <v>162.52000000000001</v>
      </c>
      <c r="BA6" s="33">
        <f t="shared" si="6"/>
        <v>124.2</v>
      </c>
      <c r="BB6" s="33">
        <f t="shared" si="6"/>
        <v>33.03</v>
      </c>
      <c r="BC6" s="33">
        <f t="shared" si="6"/>
        <v>29.45</v>
      </c>
      <c r="BD6" s="32" t="str">
        <f>IF(BD7="","",IF(BD7="-","【-】","【"&amp;SUBSTITUTE(TEXT(BD7,"#,##0.00"),"-","△")&amp;"】"))</f>
        <v>【34.01】</v>
      </c>
      <c r="BE6" s="33">
        <f>IF(BE7="",NA(),BE7)</f>
        <v>10144.57</v>
      </c>
      <c r="BF6" s="33">
        <f t="shared" ref="BF6:BN6" si="7">IF(BF7="",NA(),BF7)</f>
        <v>9774.4</v>
      </c>
      <c r="BG6" s="33">
        <f t="shared" si="7"/>
        <v>7334.97</v>
      </c>
      <c r="BH6" s="33">
        <f t="shared" si="7"/>
        <v>6644.55</v>
      </c>
      <c r="BI6" s="33">
        <f t="shared" si="7"/>
        <v>6283.36</v>
      </c>
      <c r="BJ6" s="33">
        <f t="shared" si="7"/>
        <v>1224.75</v>
      </c>
      <c r="BK6" s="33">
        <f t="shared" si="7"/>
        <v>1197.82</v>
      </c>
      <c r="BL6" s="33">
        <f t="shared" si="7"/>
        <v>1126.77</v>
      </c>
      <c r="BM6" s="33">
        <f t="shared" si="7"/>
        <v>1044.8</v>
      </c>
      <c r="BN6" s="33">
        <f t="shared" si="7"/>
        <v>1081.8</v>
      </c>
      <c r="BO6" s="32" t="str">
        <f>IF(BO7="","",IF(BO7="-","【-】","【"&amp;SUBSTITUTE(TEXT(BO7,"#,##0.00"),"-","△")&amp;"】"))</f>
        <v>【1,015.77】</v>
      </c>
      <c r="BP6" s="33">
        <f>IF(BP7="",NA(),BP7)</f>
        <v>21.26</v>
      </c>
      <c r="BQ6" s="33">
        <f t="shared" ref="BQ6:BY6" si="8">IF(BQ7="",NA(),BQ7)</f>
        <v>21.38</v>
      </c>
      <c r="BR6" s="33">
        <f t="shared" si="8"/>
        <v>21.84</v>
      </c>
      <c r="BS6" s="33">
        <f t="shared" si="8"/>
        <v>21.75</v>
      </c>
      <c r="BT6" s="33">
        <f t="shared" si="8"/>
        <v>66.87</v>
      </c>
      <c r="BU6" s="33">
        <f t="shared" si="8"/>
        <v>42.13</v>
      </c>
      <c r="BV6" s="33">
        <f t="shared" si="8"/>
        <v>51.03</v>
      </c>
      <c r="BW6" s="33">
        <f t="shared" si="8"/>
        <v>50.9</v>
      </c>
      <c r="BX6" s="33">
        <f t="shared" si="8"/>
        <v>50.82</v>
      </c>
      <c r="BY6" s="33">
        <f t="shared" si="8"/>
        <v>52.19</v>
      </c>
      <c r="BZ6" s="32" t="str">
        <f>IF(BZ7="","",IF(BZ7="-","【-】","【"&amp;SUBSTITUTE(TEXT(BZ7,"#,##0.00"),"-","△")&amp;"】"))</f>
        <v>【52.78】</v>
      </c>
      <c r="CA6" s="33">
        <f>IF(CA7="",NA(),CA7)</f>
        <v>715.53</v>
      </c>
      <c r="CB6" s="33">
        <f t="shared" ref="CB6:CJ6" si="9">IF(CB7="",NA(),CB7)</f>
        <v>733.29</v>
      </c>
      <c r="CC6" s="33">
        <f t="shared" si="9"/>
        <v>719.28</v>
      </c>
      <c r="CD6" s="33">
        <f t="shared" si="9"/>
        <v>723.29</v>
      </c>
      <c r="CE6" s="33">
        <f t="shared" si="9"/>
        <v>236.1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35.28</v>
      </c>
      <c r="CM6" s="33">
        <f t="shared" ref="CM6:CU6" si="10">IF(CM7="",NA(),CM7)</f>
        <v>35.159999999999997</v>
      </c>
      <c r="CN6" s="33">
        <f t="shared" si="10"/>
        <v>35.28</v>
      </c>
      <c r="CO6" s="33">
        <f t="shared" si="10"/>
        <v>35.159999999999997</v>
      </c>
      <c r="CP6" s="33">
        <f t="shared" si="10"/>
        <v>35.65</v>
      </c>
      <c r="CQ6" s="33">
        <f t="shared" si="10"/>
        <v>46.85</v>
      </c>
      <c r="CR6" s="33">
        <f t="shared" si="10"/>
        <v>54.74</v>
      </c>
      <c r="CS6" s="33">
        <f t="shared" si="10"/>
        <v>53.78</v>
      </c>
      <c r="CT6" s="33">
        <f t="shared" si="10"/>
        <v>53.24</v>
      </c>
      <c r="CU6" s="33">
        <f t="shared" si="10"/>
        <v>52.31</v>
      </c>
      <c r="CV6" s="32" t="str">
        <f>IF(CV7="","",IF(CV7="-","【-】","【"&amp;SUBSTITUTE(TEXT(CV7,"#,##0.00"),"-","△")&amp;"】"))</f>
        <v>【52.74】</v>
      </c>
      <c r="CW6" s="33">
        <f>IF(CW7="",NA(),CW7)</f>
        <v>54.07</v>
      </c>
      <c r="CX6" s="33">
        <f t="shared" ref="CX6:DF6" si="11">IF(CX7="",NA(),CX7)</f>
        <v>55.91</v>
      </c>
      <c r="CY6" s="33">
        <f t="shared" si="11"/>
        <v>60.83</v>
      </c>
      <c r="CZ6" s="33">
        <f t="shared" si="11"/>
        <v>60.95</v>
      </c>
      <c r="DA6" s="33">
        <f t="shared" si="11"/>
        <v>62.79</v>
      </c>
      <c r="DB6" s="33">
        <f t="shared" si="11"/>
        <v>73.78</v>
      </c>
      <c r="DC6" s="33">
        <f t="shared" si="11"/>
        <v>83.88</v>
      </c>
      <c r="DD6" s="33">
        <f t="shared" si="11"/>
        <v>84.06</v>
      </c>
      <c r="DE6" s="33">
        <f t="shared" si="11"/>
        <v>84.07</v>
      </c>
      <c r="DF6" s="33">
        <f t="shared" si="11"/>
        <v>84.32</v>
      </c>
      <c r="DG6" s="32" t="str">
        <f>IF(DG7="","",IF(DG7="-","【-】","【"&amp;SUBSTITUTE(TEXT(DG7,"#,##0.00"),"-","△")&amp;"】"))</f>
        <v>【84.50】</v>
      </c>
      <c r="DH6" s="33">
        <f>IF(DH7="",NA(),DH7)</f>
        <v>5.67</v>
      </c>
      <c r="DI6" s="33">
        <f t="shared" ref="DI6:DQ6" si="12">IF(DI7="",NA(),DI7)</f>
        <v>6.84</v>
      </c>
      <c r="DJ6" s="33">
        <f t="shared" si="12"/>
        <v>7.7</v>
      </c>
      <c r="DK6" s="33">
        <f t="shared" si="12"/>
        <v>17.13</v>
      </c>
      <c r="DL6" s="33">
        <f t="shared" si="12"/>
        <v>19.5</v>
      </c>
      <c r="DM6" s="33">
        <f t="shared" si="12"/>
        <v>8.3000000000000007</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42064</v>
      </c>
      <c r="D7" s="35">
        <v>46</v>
      </c>
      <c r="E7" s="35">
        <v>17</v>
      </c>
      <c r="F7" s="35">
        <v>5</v>
      </c>
      <c r="G7" s="35">
        <v>0</v>
      </c>
      <c r="H7" s="35" t="s">
        <v>95</v>
      </c>
      <c r="I7" s="35" t="s">
        <v>96</v>
      </c>
      <c r="J7" s="35" t="s">
        <v>97</v>
      </c>
      <c r="K7" s="35" t="s">
        <v>98</v>
      </c>
      <c r="L7" s="35" t="s">
        <v>99</v>
      </c>
      <c r="M7" s="36" t="s">
        <v>100</v>
      </c>
      <c r="N7" s="36">
        <v>48.25</v>
      </c>
      <c r="O7" s="36">
        <v>5.52</v>
      </c>
      <c r="P7" s="36">
        <v>95.12</v>
      </c>
      <c r="Q7" s="36">
        <v>3132</v>
      </c>
      <c r="R7" s="36">
        <v>35593</v>
      </c>
      <c r="S7" s="36">
        <v>286.48</v>
      </c>
      <c r="T7" s="36">
        <v>124.24</v>
      </c>
      <c r="U7" s="36">
        <v>1954</v>
      </c>
      <c r="V7" s="36">
        <v>2.5099999999999998</v>
      </c>
      <c r="W7" s="36">
        <v>778.49</v>
      </c>
      <c r="X7" s="36">
        <v>100</v>
      </c>
      <c r="Y7" s="36">
        <v>89.61</v>
      </c>
      <c r="Z7" s="36">
        <v>87.34</v>
      </c>
      <c r="AA7" s="36">
        <v>96.39</v>
      </c>
      <c r="AB7" s="36">
        <v>90.55</v>
      </c>
      <c r="AC7" s="36">
        <v>81.31</v>
      </c>
      <c r="AD7" s="36">
        <v>92.74</v>
      </c>
      <c r="AE7" s="36">
        <v>93.62</v>
      </c>
      <c r="AF7" s="36">
        <v>97.53</v>
      </c>
      <c r="AG7" s="36">
        <v>99.64</v>
      </c>
      <c r="AH7" s="36">
        <v>99.88</v>
      </c>
      <c r="AI7" s="36">
        <v>889.98</v>
      </c>
      <c r="AJ7" s="36">
        <v>942.71</v>
      </c>
      <c r="AK7" s="36">
        <v>956.47</v>
      </c>
      <c r="AL7" s="36">
        <v>977.96</v>
      </c>
      <c r="AM7" s="36">
        <v>1047.73</v>
      </c>
      <c r="AN7" s="36">
        <v>461.69</v>
      </c>
      <c r="AO7" s="36">
        <v>243.13</v>
      </c>
      <c r="AP7" s="36">
        <v>280.08</v>
      </c>
      <c r="AQ7" s="36">
        <v>223.09</v>
      </c>
      <c r="AR7" s="36">
        <v>214.61</v>
      </c>
      <c r="AS7" s="36">
        <v>203.67</v>
      </c>
      <c r="AT7" s="36">
        <v>207.92</v>
      </c>
      <c r="AU7" s="36">
        <v>210.3</v>
      </c>
      <c r="AV7" s="36">
        <v>178.39</v>
      </c>
      <c r="AW7" s="36">
        <v>69.83</v>
      </c>
      <c r="AX7" s="36">
        <v>50.94</v>
      </c>
      <c r="AY7" s="36">
        <v>173.77</v>
      </c>
      <c r="AZ7" s="36">
        <v>162.52000000000001</v>
      </c>
      <c r="BA7" s="36">
        <v>124.2</v>
      </c>
      <c r="BB7" s="36">
        <v>33.03</v>
      </c>
      <c r="BC7" s="36">
        <v>29.45</v>
      </c>
      <c r="BD7" s="36">
        <v>34.01</v>
      </c>
      <c r="BE7" s="36">
        <v>10144.57</v>
      </c>
      <c r="BF7" s="36">
        <v>9774.4</v>
      </c>
      <c r="BG7" s="36">
        <v>7334.97</v>
      </c>
      <c r="BH7" s="36">
        <v>6644.55</v>
      </c>
      <c r="BI7" s="36">
        <v>6283.36</v>
      </c>
      <c r="BJ7" s="36">
        <v>1224.75</v>
      </c>
      <c r="BK7" s="36">
        <v>1197.82</v>
      </c>
      <c r="BL7" s="36">
        <v>1126.77</v>
      </c>
      <c r="BM7" s="36">
        <v>1044.8</v>
      </c>
      <c r="BN7" s="36">
        <v>1081.8</v>
      </c>
      <c r="BO7" s="36">
        <v>1015.77</v>
      </c>
      <c r="BP7" s="36">
        <v>21.26</v>
      </c>
      <c r="BQ7" s="36">
        <v>21.38</v>
      </c>
      <c r="BR7" s="36">
        <v>21.84</v>
      </c>
      <c r="BS7" s="36">
        <v>21.75</v>
      </c>
      <c r="BT7" s="36">
        <v>66.87</v>
      </c>
      <c r="BU7" s="36">
        <v>42.13</v>
      </c>
      <c r="BV7" s="36">
        <v>51.03</v>
      </c>
      <c r="BW7" s="36">
        <v>50.9</v>
      </c>
      <c r="BX7" s="36">
        <v>50.82</v>
      </c>
      <c r="BY7" s="36">
        <v>52.19</v>
      </c>
      <c r="BZ7" s="36">
        <v>52.78</v>
      </c>
      <c r="CA7" s="36">
        <v>715.53</v>
      </c>
      <c r="CB7" s="36">
        <v>733.29</v>
      </c>
      <c r="CC7" s="36">
        <v>719.28</v>
      </c>
      <c r="CD7" s="36">
        <v>723.29</v>
      </c>
      <c r="CE7" s="36">
        <v>236.1</v>
      </c>
      <c r="CF7" s="36">
        <v>348.41</v>
      </c>
      <c r="CG7" s="36">
        <v>289.60000000000002</v>
      </c>
      <c r="CH7" s="36">
        <v>293.27</v>
      </c>
      <c r="CI7" s="36">
        <v>300.52</v>
      </c>
      <c r="CJ7" s="36">
        <v>296.14</v>
      </c>
      <c r="CK7" s="36">
        <v>289.81</v>
      </c>
      <c r="CL7" s="36">
        <v>35.28</v>
      </c>
      <c r="CM7" s="36">
        <v>35.159999999999997</v>
      </c>
      <c r="CN7" s="36">
        <v>35.28</v>
      </c>
      <c r="CO7" s="36">
        <v>35.159999999999997</v>
      </c>
      <c r="CP7" s="36">
        <v>35.65</v>
      </c>
      <c r="CQ7" s="36">
        <v>46.85</v>
      </c>
      <c r="CR7" s="36">
        <v>54.74</v>
      </c>
      <c r="CS7" s="36">
        <v>53.78</v>
      </c>
      <c r="CT7" s="36">
        <v>53.24</v>
      </c>
      <c r="CU7" s="36">
        <v>52.31</v>
      </c>
      <c r="CV7" s="36">
        <v>52.74</v>
      </c>
      <c r="CW7" s="36">
        <v>54.07</v>
      </c>
      <c r="CX7" s="36">
        <v>55.91</v>
      </c>
      <c r="CY7" s="36">
        <v>60.83</v>
      </c>
      <c r="CZ7" s="36">
        <v>60.95</v>
      </c>
      <c r="DA7" s="36">
        <v>62.79</v>
      </c>
      <c r="DB7" s="36">
        <v>73.78</v>
      </c>
      <c r="DC7" s="36">
        <v>83.88</v>
      </c>
      <c r="DD7" s="36">
        <v>84.06</v>
      </c>
      <c r="DE7" s="36">
        <v>84.07</v>
      </c>
      <c r="DF7" s="36">
        <v>84.32</v>
      </c>
      <c r="DG7" s="36">
        <v>84.5</v>
      </c>
      <c r="DH7" s="36">
        <v>5.67</v>
      </c>
      <c r="DI7" s="36">
        <v>6.84</v>
      </c>
      <c r="DJ7" s="36">
        <v>7.7</v>
      </c>
      <c r="DK7" s="36">
        <v>17.13</v>
      </c>
      <c r="DL7" s="36">
        <v>19.5</v>
      </c>
      <c r="DM7" s="36">
        <v>8.3000000000000007</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0.08</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2017-02-22T06:07:12Z</cp:lastPrinted>
  <dcterms:created xsi:type="dcterms:W3CDTF">2017-02-08T02:40:34Z</dcterms:created>
  <dcterms:modified xsi:type="dcterms:W3CDTF">2017-02-23T04:05:42Z</dcterms:modified>
</cp:coreProperties>
</file>