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<sst xmlns="http://schemas.openxmlformats.org/spreadsheetml/2006/main" count="217" uniqueCount="107">
  <si>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</si>
  <si>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</si>
  <si>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</si>
  <si>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</si>
  <si>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</si>
  <si>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</si>
  <si>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</si>
  <si>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</si>
  <si>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</si>
  <si>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</si>
  <si>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</si>
  <si>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</si>
  <si>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</si>
  <si>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</si>
  <si>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</si>
  <si>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</si>
  <si>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</si>
  <si>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</si>
  <si>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</si>
  <si>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</si>
  <si>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</si>
  <si>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</si>
  <si>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</si>
  <si>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</si>
  <si>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</si>
  <si>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</si>
  <si>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</si>
  <si>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</si>
  <si>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</si>
  <si>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</si>
  <si>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</si>
  <si>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</si>
  <si>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</si>
  <si>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</si>
  <si>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</si>
  <si>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</si>
  <si>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</si>
  <si>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</si>
  <si>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</si>
  <si>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</si>
  <si>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</si>
  <si>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</si>
  <si>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</si>
  <si>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</si>
  <si>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</si>
  <si>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</si>
  <si>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</si>
  <si>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</si>
  <si>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</si>
  <si>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</si>
  <si>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</si>
  <si>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</si>
  <si>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</si>
  <si>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</si>
  <si>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</si>
  <si>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</si>
  <si>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</si>
  <si>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</si>
  <si>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</si>
  <si>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</si>
  <si>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</si>
  <si>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</si>
  <si>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</si>
  <si>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</si>
  <si>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</si>
  <si>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</si>
  <si>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</si>
  <si>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</si>
  <si>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</si>
  <si>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</si>
  <si>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</si>
  <si>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</si>
  <si>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</si>
  <si>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</si>
  <si>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</si>
  <si>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</si>
  <si>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</si>
  <si>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</si>
  <si>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</si>
  <si>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</si>
  <si>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</si>
  <si>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</si>
  <si>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</si>
  <si>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</si>
  <si>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</si>
  <si>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</si>
  <si>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</si>
  <si>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</si>
  <si>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</si>
  <si>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</si>
  <si>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</si>
  <si>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</si>
  <si>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</si>
  <si>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大衡村</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</si>
  <si>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</si>
  <si>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</si>
  <si>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</si>
  <si>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</si>
  <si>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</si>
  <si>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</si>
  <si>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</si>
  <si>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</si>
  <si>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</si>
  <si>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</si>
  <si>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今後の経営については、資産の老朽化に伴う更新工事や施設の維持管理費、人口の増加による受水費の負担増、更新工事に伴う起債の借入による増加で支出の増加が懸念される。
　不明水対策など料金収入に結びつかない給水量等の要因調査を行うなど受水費用の削減に努めるとともに、人口増減など10年先の見通を立てる。
　今後の資産管理については、施設や配水管・給水管の更新工事計画を立てて修繕工事で対応できるものについてはできる限り修繕で対応し、布設替えについては計画的に行い安定した事業運営を目指す。
　事業の効率化を図る方法としては広域化の検討も必要と思われる。
　</t>
    <rPh sb="53" eb="55">
      <t>コウジ</t>
    </rPh>
    <rPh sb="56" eb="57">
      <t>トモナ</t>
    </rPh>
    <rPh sb="75" eb="77">
      <t>ケネン</t>
    </rPh>
    <rPh sb="115" eb="117">
      <t>ジュスイ</t>
    </rPh>
    <rPh sb="117" eb="119">
      <t>ヒヨウ</t>
    </rPh>
    <rPh sb="120" eb="122">
      <t>サクゲン</t>
    </rPh>
    <rPh sb="123" eb="124">
      <t>ツト</t>
    </rPh>
    <rPh sb="145" eb="146">
      <t>タ</t>
    </rPh>
    <rPh sb="164" eb="166">
      <t>シセツ</t>
    </rPh>
    <rPh sb="169" eb="170">
      <t>カン</t>
    </rPh>
    <rPh sb="173" eb="174">
      <t>カン</t>
    </rPh>
    <rPh sb="185" eb="187">
      <t>シュウゼン</t>
    </rPh>
    <rPh sb="187" eb="189">
      <t>コウジ</t>
    </rPh>
    <rPh sb="190" eb="192">
      <t>タイオウ</t>
    </rPh>
    <rPh sb="205" eb="206">
      <t>カギ</t>
    </rPh>
    <rPh sb="207" eb="209">
      <t>シュウゼン</t>
    </rPh>
    <rPh sb="210" eb="212">
      <t>タイオウ</t>
    </rPh>
    <rPh sb="214" eb="216">
      <t>フセツ</t>
    </rPh>
    <rPh sb="216" eb="217">
      <t>ガ</t>
    </rPh>
    <rPh sb="233" eb="235">
      <t>ジギョウ</t>
    </rPh>
    <rPh sb="235" eb="237">
      <t>ウンエイ</t>
    </rPh>
    <rPh sb="238" eb="240">
      <t>メザ</t>
    </rPh>
    <rPh sb="244" eb="246">
      <t>ジギョウ</t>
    </rPh>
    <rPh sb="247" eb="249">
      <t>コウリツ</t>
    </rPh>
    <rPh sb="249" eb="250">
      <t>カ</t>
    </rPh>
    <rPh sb="251" eb="252">
      <t>ハカ</t>
    </rPh>
    <rPh sb="253" eb="255">
      <t>ホウホウ</t>
    </rPh>
    <phoneticPr fontId="4"/>
  </si>
  <si>
    <t xml:space="preserve"> 当団体は経常収支比率が良好で、水道事業創業当時から補助金を受けて整備した管が多い。Ｈ26年度の水道会計制度の見直しにより固定資産のみなし償却制度が廃止され、補助金で取得した固定資産の減価償却が大きく発生している。今後もこのような状況が続くことから継続して管の検査等を行い適切な資産管理を行なっていく。
　管路の経年化率については，今のところ施設は健全性を維持しているが、今後更新資産がさらに増し上昇していく。今後は早期に管の更新計画を立てて緊急に修繕が必要な管については優先順位が高いものから更新工事を行っていく予定である。</t>
    <rPh sb="79" eb="82">
      <t>ホジョキン</t>
    </rPh>
    <rPh sb="83" eb="85">
      <t>シュトク</t>
    </rPh>
    <rPh sb="87" eb="89">
      <t>コテイ</t>
    </rPh>
    <rPh sb="89" eb="91">
      <t>シサン</t>
    </rPh>
    <rPh sb="92" eb="94">
      <t>ゲンカ</t>
    </rPh>
    <rPh sb="94" eb="96">
      <t>ショウキャク</t>
    </rPh>
    <rPh sb="97" eb="98">
      <t>オオ</t>
    </rPh>
    <rPh sb="100" eb="102">
      <t>ハッセイ</t>
    </rPh>
    <rPh sb="107" eb="109">
      <t>コンゴ</t>
    </rPh>
    <rPh sb="115" eb="117">
      <t>ジョウキョウ</t>
    </rPh>
    <rPh sb="118" eb="119">
      <t>ツヅ</t>
    </rPh>
    <rPh sb="124" eb="126">
      <t>ケイゾク</t>
    </rPh>
    <rPh sb="136" eb="138">
      <t>テキセツ</t>
    </rPh>
    <rPh sb="139" eb="141">
      <t>シサン</t>
    </rPh>
    <rPh sb="141" eb="143">
      <t>カンリ</t>
    </rPh>
    <rPh sb="144" eb="145">
      <t>オコナ</t>
    </rPh>
    <rPh sb="153" eb="155">
      <t>カンロ</t>
    </rPh>
    <rPh sb="156" eb="159">
      <t>ケイネンカ</t>
    </rPh>
    <rPh sb="159" eb="160">
      <t>リツ</t>
    </rPh>
    <rPh sb="196" eb="197">
      <t>マ</t>
    </rPh>
    <rPh sb="205" eb="207">
      <t>コンゴ</t>
    </rPh>
    <rPh sb="208" eb="210">
      <t>ソウキ</t>
    </rPh>
    <rPh sb="211" eb="212">
      <t>カン</t>
    </rPh>
    <rPh sb="213" eb="215">
      <t>コウシン</t>
    </rPh>
    <rPh sb="215" eb="217">
      <t>ケイカク</t>
    </rPh>
    <rPh sb="218" eb="219">
      <t>タ</t>
    </rPh>
    <rPh sb="221" eb="223">
      <t>キンキュウ</t>
    </rPh>
    <rPh sb="236" eb="238">
      <t>ユウセン</t>
    </rPh>
    <rPh sb="238" eb="240">
      <t>ジュンイ</t>
    </rPh>
    <rPh sb="241" eb="242">
      <t>タカ</t>
    </rPh>
    <rPh sb="247" eb="249">
      <t>コウシン</t>
    </rPh>
    <rPh sb="249" eb="251">
      <t>コウジ</t>
    </rPh>
    <rPh sb="252" eb="253">
      <t>オコナ</t>
    </rPh>
    <rPh sb="257" eb="259">
      <t>ヨテイ</t>
    </rPh>
    <phoneticPr fontId="4"/>
  </si>
  <si>
    <t>　①経常収支比率については昨年より落ちているものの現在料金収入が大きいこともあり、維持管理費や支払利息等費用を賄えている。
　②累積欠損金は営業収益が大きいことから現在のところ発生していない。
　③流動比率はＨ26年度に6割弱まで下がっているが、これは会計制度の見直しにより流動負債の中に次年度に償還する償還金が計上されたことによるものである。
　④企業債残高に対する給水収益比率は現在更新工事等を行っておらず起債の借入がないため、割合が低い状況である。今後更新工事が発生した場合には上昇する。
　⑤料金回収率は、ほぼ95％超えで推移しており給水にかかる費用をほぼ給水収益で賄えている状態である。
　⑥給水原価は依然高い状態が続いている。水の供給形態が受水のみのため総費用に占める受水費割合が8割と高く、今後も若干の人口増加などを考えると受水費は増すと予想される。
　⑦施設利用率は低い状況だが、有収率が比較的高い割合で推移しているのと、今後の企業の水需要により今後若干上昇すると予想している。</t>
    <rPh sb="13" eb="15">
      <t>サクネン</t>
    </rPh>
    <rPh sb="17" eb="18">
      <t>オ</t>
    </rPh>
    <rPh sb="25" eb="27">
      <t>ゲンザイ</t>
    </rPh>
    <rPh sb="27" eb="29">
      <t>リョウキン</t>
    </rPh>
    <rPh sb="29" eb="31">
      <t>シュウニュウ</t>
    </rPh>
    <rPh sb="32" eb="33">
      <t>オオ</t>
    </rPh>
    <rPh sb="64" eb="66">
      <t>ルイセキ</t>
    </rPh>
    <rPh sb="66" eb="68">
      <t>ケッソン</t>
    </rPh>
    <rPh sb="68" eb="69">
      <t>キン</t>
    </rPh>
    <rPh sb="82" eb="84">
      <t>ゲンザイ</t>
    </rPh>
    <rPh sb="88" eb="90">
      <t>ハッセイ</t>
    </rPh>
    <rPh sb="319" eb="320">
      <t>ミズ</t>
    </rPh>
    <rPh sb="340" eb="342">
      <t>ジュスイ</t>
    </rPh>
    <rPh sb="343" eb="345">
      <t>ワリアイ</t>
    </rPh>
    <rPh sb="347" eb="348">
      <t>ワリ</t>
    </rPh>
    <rPh sb="349" eb="350">
      <t>タカ</t>
    </rPh>
    <rPh sb="373" eb="374">
      <t>マ</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</si>
</sst>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568320"/>
        <c:axId val="825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82568320"/>
        <c:axId val="82570240"/>
      </c:lineChart>
      <c:dateAx>
        <c:axId val="82568320"/>
        <c:scaling>
          <c:orientation val="minMax"/>
        </c:scaling>
        <c:delete val="1"/>
        <c:axPos val="b"/>
        <c:numFmt formatCode="ge" sourceLinked="1"/>
        <c:majorTickMark val="none"/>
        <c:minorTickMark val="none"/>
        <c:tickLblPos val="none"/>
        <c:crossAx val="82570240"/>
        <c:crosses val="autoZero"/>
        <c:auto val="1"/>
        <c:lblOffset val="100"/>
        <c:baseTimeUnit val="years"/>
      </c:dateAx>
      <c:valAx>
        <c:axId val="825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6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40.119999999999997</c:v>
                </c:pt>
                <c:pt idx="1">
                  <c:v>41.16</c:v>
                </c:pt>
                <c:pt idx="2">
                  <c:v>44.14</c:v>
                </c:pt>
                <c:pt idx="3">
                  <c:v>43.83</c:v>
                </c:pt>
                <c:pt idx="4">
                  <c:v>47.29</c:v>
                </c:pt>
              </c:numCache>
            </c:numRef>
          </c:val>
        </c:ser>
        <c:dLbls>
          <c:showLegendKey val="0"/>
          <c:showVal val="0"/>
          <c:showCatName val="0"/>
          <c:showSerName val="0"/>
          <c:showPercent val="0"/>
          <c:showBubbleSize val="0"/>
        </c:dLbls>
        <c:gapWidth val="150"/>
        <c:axId val="94070272"/>
        <c:axId val="940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94070272"/>
        <c:axId val="94072192"/>
      </c:lineChart>
      <c:dateAx>
        <c:axId val="94070272"/>
        <c:scaling>
          <c:orientation val="minMax"/>
        </c:scaling>
        <c:delete val="1"/>
        <c:axPos val="b"/>
        <c:numFmt formatCode="ge" sourceLinked="1"/>
        <c:majorTickMark val="none"/>
        <c:minorTickMark val="none"/>
        <c:tickLblPos val="none"/>
        <c:crossAx val="94072192"/>
        <c:crosses val="autoZero"/>
        <c:auto val="1"/>
        <c:lblOffset val="100"/>
        <c:baseTimeUnit val="years"/>
      </c:dateAx>
      <c:valAx>
        <c:axId val="940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87.72</c:v>
                </c:pt>
                <c:pt idx="1">
                  <c:v>87.97</c:v>
                </c:pt>
                <c:pt idx="2">
                  <c:v>83.04</c:v>
                </c:pt>
                <c:pt idx="3">
                  <c:v>83.97</c:v>
                </c:pt>
                <c:pt idx="4">
                  <c:v>81.84</c:v>
                </c:pt>
              </c:numCache>
            </c:numRef>
          </c:val>
        </c:ser>
        <c:dLbls>
          <c:showLegendKey val="0"/>
          <c:showVal val="0"/>
          <c:showCatName val="0"/>
          <c:showSerName val="0"/>
          <c:showPercent val="0"/>
          <c:showBubbleSize val="0"/>
        </c:dLbls>
        <c:gapWidth val="150"/>
        <c:axId val="100668544"/>
        <c:axId val="1006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100668544"/>
        <c:axId val="100670464"/>
      </c:lineChart>
      <c:dateAx>
        <c:axId val="100668544"/>
        <c:scaling>
          <c:orientation val="minMax"/>
        </c:scaling>
        <c:delete val="1"/>
        <c:axPos val="b"/>
        <c:numFmt formatCode="ge" sourceLinked="1"/>
        <c:majorTickMark val="none"/>
        <c:minorTickMark val="none"/>
        <c:tickLblPos val="none"/>
        <c:crossAx val="100670464"/>
        <c:crosses val="autoZero"/>
        <c:auto val="1"/>
        <c:lblOffset val="100"/>
        <c:baseTimeUnit val="years"/>
      </c:dateAx>
      <c:valAx>
        <c:axId val="1006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112.29</c:v>
                </c:pt>
                <c:pt idx="1">
                  <c:v>108.44</c:v>
                </c:pt>
                <c:pt idx="2">
                  <c:v>112.64</c:v>
                </c:pt>
                <c:pt idx="3">
                  <c:v>106.06</c:v>
                </c:pt>
                <c:pt idx="4">
                  <c:v>100.89</c:v>
                </c:pt>
              </c:numCache>
            </c:numRef>
          </c:val>
        </c:ser>
        <c:dLbls>
          <c:showLegendKey val="0"/>
          <c:showVal val="0"/>
          <c:showCatName val="0"/>
          <c:showSerName val="0"/>
          <c:showPercent val="0"/>
          <c:showBubbleSize val="0"/>
        </c:dLbls>
        <c:gapWidth val="150"/>
        <c:axId val="82612992"/>
        <c:axId val="826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82612992"/>
        <c:axId val="82614912"/>
      </c:lineChart>
      <c:dateAx>
        <c:axId val="82612992"/>
        <c:scaling>
          <c:orientation val="minMax"/>
        </c:scaling>
        <c:delete val="1"/>
        <c:axPos val="b"/>
        <c:numFmt formatCode="ge" sourceLinked="1"/>
        <c:majorTickMark val="none"/>
        <c:minorTickMark val="none"/>
        <c:tickLblPos val="none"/>
        <c:crossAx val="82614912"/>
        <c:crosses val="autoZero"/>
        <c:auto val="1"/>
        <c:lblOffset val="100"/>
        <c:baseTimeUnit val="years"/>
      </c:dateAx>
      <c:valAx>
        <c:axId val="8261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61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33.14</c:v>
                </c:pt>
                <c:pt idx="1">
                  <c:v>29.63</c:v>
                </c:pt>
                <c:pt idx="2">
                  <c:v>32.82</c:v>
                </c:pt>
                <c:pt idx="3">
                  <c:v>61.77</c:v>
                </c:pt>
                <c:pt idx="4">
                  <c:v>63.65</c:v>
                </c:pt>
              </c:numCache>
            </c:numRef>
          </c:val>
        </c:ser>
        <c:dLbls>
          <c:showLegendKey val="0"/>
          <c:showVal val="0"/>
          <c:showCatName val="0"/>
          <c:showSerName val="0"/>
          <c:showPercent val="0"/>
          <c:showBubbleSize val="0"/>
        </c:dLbls>
        <c:gapWidth val="150"/>
        <c:axId val="82653568"/>
        <c:axId val="826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82653568"/>
        <c:axId val="82655488"/>
      </c:lineChart>
      <c:dateAx>
        <c:axId val="82653568"/>
        <c:scaling>
          <c:orientation val="minMax"/>
        </c:scaling>
        <c:delete val="1"/>
        <c:axPos val="b"/>
        <c:numFmt formatCode="ge" sourceLinked="1"/>
        <c:majorTickMark val="none"/>
        <c:minorTickMark val="none"/>
        <c:tickLblPos val="none"/>
        <c:crossAx val="82655488"/>
        <c:crosses val="autoZero"/>
        <c:auto val="1"/>
        <c:lblOffset val="100"/>
        <c:baseTimeUnit val="years"/>
      </c:dateAx>
      <c:valAx>
        <c:axId val="826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3.69</c:v>
                </c:pt>
                <c:pt idx="4" formatCode="#,##0.00;&quot;△&quot;#,##0.00;&quot;-&quot;">
                  <c:v>16.62</c:v>
                </c:pt>
              </c:numCache>
            </c:numRef>
          </c:val>
        </c:ser>
        <c:dLbls>
          <c:showLegendKey val="0"/>
          <c:showVal val="0"/>
          <c:showCatName val="0"/>
          <c:showSerName val="0"/>
          <c:showPercent val="0"/>
          <c:showBubbleSize val="0"/>
        </c:dLbls>
        <c:gapWidth val="150"/>
        <c:axId val="82698240"/>
        <c:axId val="827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82698240"/>
        <c:axId val="82700160"/>
      </c:lineChart>
      <c:dateAx>
        <c:axId val="82698240"/>
        <c:scaling>
          <c:orientation val="minMax"/>
        </c:scaling>
        <c:delete val="1"/>
        <c:axPos val="b"/>
        <c:numFmt formatCode="ge" sourceLinked="1"/>
        <c:majorTickMark val="none"/>
        <c:minorTickMark val="none"/>
        <c:tickLblPos val="none"/>
        <c:crossAx val="82700160"/>
        <c:crosses val="autoZero"/>
        <c:auto val="1"/>
        <c:lblOffset val="100"/>
        <c:baseTimeUnit val="years"/>
      </c:dateAx>
      <c:valAx>
        <c:axId val="827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451392"/>
        <c:axId val="914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91451392"/>
        <c:axId val="91453312"/>
      </c:lineChart>
      <c:dateAx>
        <c:axId val="91451392"/>
        <c:scaling>
          <c:orientation val="minMax"/>
        </c:scaling>
        <c:delete val="1"/>
        <c:axPos val="b"/>
        <c:numFmt formatCode="ge" sourceLinked="1"/>
        <c:majorTickMark val="none"/>
        <c:minorTickMark val="none"/>
        <c:tickLblPos val="none"/>
        <c:crossAx val="91453312"/>
        <c:crosses val="autoZero"/>
        <c:auto val="1"/>
        <c:lblOffset val="100"/>
        <c:baseTimeUnit val="years"/>
      </c:dateAx>
      <c:valAx>
        <c:axId val="9145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1399.07</c:v>
                </c:pt>
                <c:pt idx="1">
                  <c:v>1899.97</c:v>
                </c:pt>
                <c:pt idx="2">
                  <c:v>1943.3</c:v>
                </c:pt>
                <c:pt idx="3">
                  <c:v>1111.47</c:v>
                </c:pt>
                <c:pt idx="4">
                  <c:v>1094.83</c:v>
                </c:pt>
              </c:numCache>
            </c:numRef>
          </c:val>
        </c:ser>
        <c:dLbls>
          <c:showLegendKey val="0"/>
          <c:showVal val="0"/>
          <c:showCatName val="0"/>
          <c:showSerName val="0"/>
          <c:showPercent val="0"/>
          <c:showBubbleSize val="0"/>
        </c:dLbls>
        <c:gapWidth val="150"/>
        <c:axId val="91467136"/>
        <c:axId val="928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91467136"/>
        <c:axId val="92812800"/>
      </c:lineChart>
      <c:dateAx>
        <c:axId val="91467136"/>
        <c:scaling>
          <c:orientation val="minMax"/>
        </c:scaling>
        <c:delete val="1"/>
        <c:axPos val="b"/>
        <c:numFmt formatCode="ge" sourceLinked="1"/>
        <c:majorTickMark val="none"/>
        <c:minorTickMark val="none"/>
        <c:tickLblPos val="none"/>
        <c:crossAx val="92812800"/>
        <c:crosses val="autoZero"/>
        <c:auto val="1"/>
        <c:lblOffset val="100"/>
        <c:baseTimeUnit val="years"/>
      </c:dateAx>
      <c:valAx>
        <c:axId val="9281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4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199.75</c:v>
                </c:pt>
                <c:pt idx="1">
                  <c:v>174.79</c:v>
                </c:pt>
                <c:pt idx="2">
                  <c:v>164.16</c:v>
                </c:pt>
                <c:pt idx="3">
                  <c:v>155.04</c:v>
                </c:pt>
                <c:pt idx="4">
                  <c:v>141.09</c:v>
                </c:pt>
              </c:numCache>
            </c:numRef>
          </c:val>
        </c:ser>
        <c:dLbls>
          <c:showLegendKey val="0"/>
          <c:showVal val="0"/>
          <c:showCatName val="0"/>
          <c:showSerName val="0"/>
          <c:showPercent val="0"/>
          <c:showBubbleSize val="0"/>
        </c:dLbls>
        <c:gapWidth val="150"/>
        <c:axId val="92834816"/>
        <c:axId val="928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92834816"/>
        <c:axId val="92849280"/>
      </c:lineChart>
      <c:dateAx>
        <c:axId val="92834816"/>
        <c:scaling>
          <c:orientation val="minMax"/>
        </c:scaling>
        <c:delete val="1"/>
        <c:axPos val="b"/>
        <c:numFmt formatCode="ge" sourceLinked="1"/>
        <c:majorTickMark val="none"/>
        <c:minorTickMark val="none"/>
        <c:tickLblPos val="none"/>
        <c:crossAx val="92849280"/>
        <c:crosses val="autoZero"/>
        <c:auto val="1"/>
        <c:lblOffset val="100"/>
        <c:baseTimeUnit val="years"/>
      </c:dateAx>
      <c:valAx>
        <c:axId val="9284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96.15</c:v>
                </c:pt>
                <c:pt idx="1">
                  <c:v>98.51</c:v>
                </c:pt>
                <c:pt idx="2">
                  <c:v>100.61</c:v>
                </c:pt>
                <c:pt idx="3">
                  <c:v>98.5</c:v>
                </c:pt>
                <c:pt idx="4">
                  <c:v>94.02</c:v>
                </c:pt>
              </c:numCache>
            </c:numRef>
          </c:val>
        </c:ser>
        <c:dLbls>
          <c:showLegendKey val="0"/>
          <c:showVal val="0"/>
          <c:showCatName val="0"/>
          <c:showSerName val="0"/>
          <c:showPercent val="0"/>
          <c:showBubbleSize val="0"/>
        </c:dLbls>
        <c:gapWidth val="150"/>
        <c:axId val="92953216"/>
        <c:axId val="929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92953216"/>
        <c:axId val="92963584"/>
      </c:lineChart>
      <c:dateAx>
        <c:axId val="92953216"/>
        <c:scaling>
          <c:orientation val="minMax"/>
        </c:scaling>
        <c:delete val="1"/>
        <c:axPos val="b"/>
        <c:numFmt formatCode="ge" sourceLinked="1"/>
        <c:majorTickMark val="none"/>
        <c:minorTickMark val="none"/>
        <c:tickLblPos val="none"/>
        <c:crossAx val="92963584"/>
        <c:crosses val="autoZero"/>
        <c:auto val="1"/>
        <c:lblOffset val="100"/>
        <c:baseTimeUnit val="years"/>
      </c:dateAx>
      <c:valAx>
        <c:axId val="929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288.39</c:v>
                </c:pt>
                <c:pt idx="1">
                  <c:v>299.97000000000003</c:v>
                </c:pt>
                <c:pt idx="2">
                  <c:v>294.64</c:v>
                </c:pt>
                <c:pt idx="3">
                  <c:v>301.75</c:v>
                </c:pt>
                <c:pt idx="4">
                  <c:v>311.99</c:v>
                </c:pt>
              </c:numCache>
            </c:numRef>
          </c:val>
        </c:ser>
        <c:dLbls>
          <c:showLegendKey val="0"/>
          <c:showVal val="0"/>
          <c:showCatName val="0"/>
          <c:showSerName val="0"/>
          <c:showPercent val="0"/>
          <c:showBubbleSize val="0"/>
        </c:dLbls>
        <c:gapWidth val="150"/>
        <c:axId val="92989312"/>
        <c:axId val="929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92989312"/>
        <c:axId val="92991488"/>
      </c:lineChart>
      <c:dateAx>
        <c:axId val="92989312"/>
        <c:scaling>
          <c:orientation val="minMax"/>
        </c:scaling>
        <c:delete val="1"/>
        <c:axPos val="b"/>
        <c:numFmt formatCode="ge" sourceLinked="1"/>
        <c:majorTickMark val="none"/>
        <c:minorTickMark val="none"/>
        <c:tickLblPos val="none"/>
        <c:crossAx val="92991488"/>
        <c:crosses val="autoZero"/>
        <c:auto val="1"/>
        <c:lblOffset val="100"/>
        <c:baseTimeUnit val="years"/>
      </c:dateAx>
      <c:valAx>
        <c:axId val="929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M16" zoomScale="115" zoomScaleNormal="11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大衡村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5838</v>
      </c>
      <c r="AJ8" s="75"/>
      <c r="AK8" s="75"/>
      <c r="AL8" s="75"/>
      <c r="AM8" s="75"/>
      <c r="AN8" s="75"/>
      <c r="AO8" s="75"/>
      <c r="AP8" s="76"/>
      <c r="AQ8" s="57">
        <f>データ!R6</f>
        <v>60.32</v>
      </c>
      <c r="AR8" s="57"/>
      <c r="AS8" s="57"/>
      <c r="AT8" s="57"/>
      <c r="AU8" s="57"/>
      <c r="AV8" s="57"/>
      <c r="AW8" s="57"/>
      <c r="AX8" s="57"/>
      <c r="AY8" s="57">
        <f>データ!S6</f>
        <v>96.78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81.09</v>
      </c>
      <c r="K10" s="57"/>
      <c r="L10" s="57"/>
      <c r="M10" s="57"/>
      <c r="N10" s="57"/>
      <c r="O10" s="57"/>
      <c r="P10" s="57"/>
      <c r="Q10" s="57"/>
      <c r="R10" s="57">
        <f>データ!O6</f>
        <v>98.92</v>
      </c>
      <c r="S10" s="57"/>
      <c r="T10" s="57"/>
      <c r="U10" s="57"/>
      <c r="V10" s="57"/>
      <c r="W10" s="57"/>
      <c r="X10" s="57"/>
      <c r="Y10" s="57"/>
      <c r="Z10" s="65">
        <f>データ!P6</f>
        <v>5292</v>
      </c>
      <c r="AA10" s="65"/>
      <c r="AB10" s="65"/>
      <c r="AC10" s="65"/>
      <c r="AD10" s="65"/>
      <c r="AE10" s="65"/>
      <c r="AF10" s="65"/>
      <c r="AG10" s="65"/>
      <c r="AH10" s="2"/>
      <c r="AI10" s="65">
        <f>データ!T6</f>
        <v>5754</v>
      </c>
      <c r="AJ10" s="65"/>
      <c r="AK10" s="65"/>
      <c r="AL10" s="65"/>
      <c r="AM10" s="65"/>
      <c r="AN10" s="65"/>
      <c r="AO10" s="65"/>
      <c r="AP10" s="65"/>
      <c r="AQ10" s="57">
        <f>データ!U6</f>
        <v>47.22</v>
      </c>
      <c r="AR10" s="57"/>
      <c r="AS10" s="57"/>
      <c r="AT10" s="57"/>
      <c r="AU10" s="57"/>
      <c r="AV10" s="57"/>
      <c r="AW10" s="57"/>
      <c r="AX10" s="57"/>
      <c r="AY10" s="57">
        <f>データ!V6</f>
        <v>121.86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44245</v>
      </c>
      <c r="D6" s="31">
        <f t="shared" si="3"/>
        <v>46</v>
      </c>
      <c r="E6" s="31">
        <f t="shared" si="3"/>
        <v>1</v>
      </c>
      <c r="F6" s="31">
        <f t="shared" si="3"/>
        <v>0</v>
      </c>
      <c r="G6" s="31">
        <f t="shared" si="3"/>
        <v>1</v>
      </c>
      <c r="H6" s="31" t="str">
        <f t="shared" si="3"/>
        <v>宮城県　大衡村</v>
      </c>
      <c r="I6" s="31" t="str">
        <f t="shared" si="3"/>
        <v>法適用</v>
      </c>
      <c r="J6" s="31" t="str">
        <f t="shared" si="3"/>
        <v>水道事業</v>
      </c>
      <c r="K6" s="31" t="str">
        <f t="shared" si="3"/>
        <v>末端給水事業</v>
      </c>
      <c r="L6" s="31" t="str">
        <f t="shared" si="3"/>
        <v>A8</v>
      </c>
      <c r="M6" s="32" t="str">
        <f t="shared" si="3"/>
        <v>-</v>
      </c>
      <c r="N6" s="32">
        <f t="shared" si="3"/>
        <v>81.09</v>
      </c>
      <c r="O6" s="32">
        <f t="shared" si="3"/>
        <v>98.92</v>
      </c>
      <c r="P6" s="32">
        <f t="shared" si="3"/>
        <v>5292</v>
      </c>
      <c r="Q6" s="32">
        <f t="shared" si="3"/>
        <v>5838</v>
      </c>
      <c r="R6" s="32">
        <f t="shared" si="3"/>
        <v>60.32</v>
      </c>
      <c r="S6" s="32">
        <f t="shared" si="3"/>
        <v>96.78</v>
      </c>
      <c r="T6" s="32">
        <f t="shared" si="3"/>
        <v>5754</v>
      </c>
      <c r="U6" s="32">
        <f t="shared" si="3"/>
        <v>47.22</v>
      </c>
      <c r="V6" s="32">
        <f t="shared" si="3"/>
        <v>121.86</v>
      </c>
      <c r="W6" s="33">
        <f>IF(W7="",NA(),W7)</f>
        <v>112.29</v>
      </c>
      <c r="X6" s="33">
        <f t="shared" ref="X6:AF6" si="4">IF(X7="",NA(),X7)</f>
        <v>108.44</v>
      </c>
      <c r="Y6" s="33">
        <f t="shared" si="4"/>
        <v>112.64</v>
      </c>
      <c r="Z6" s="33">
        <f t="shared" si="4"/>
        <v>106.06</v>
      </c>
      <c r="AA6" s="33">
        <f t="shared" si="4"/>
        <v>100.89</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1399.07</v>
      </c>
      <c r="AT6" s="33">
        <f t="shared" ref="AT6:BB6" si="6">IF(AT7="",NA(),AT7)</f>
        <v>1899.97</v>
      </c>
      <c r="AU6" s="33">
        <f t="shared" si="6"/>
        <v>1943.3</v>
      </c>
      <c r="AV6" s="33">
        <f t="shared" si="6"/>
        <v>1111.47</v>
      </c>
      <c r="AW6" s="33">
        <f t="shared" si="6"/>
        <v>1094.83</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199.75</v>
      </c>
      <c r="BE6" s="33">
        <f t="shared" ref="BE6:BM6" si="7">IF(BE7="",NA(),BE7)</f>
        <v>174.79</v>
      </c>
      <c r="BF6" s="33">
        <f t="shared" si="7"/>
        <v>164.16</v>
      </c>
      <c r="BG6" s="33">
        <f t="shared" si="7"/>
        <v>155.04</v>
      </c>
      <c r="BH6" s="33">
        <f t="shared" si="7"/>
        <v>141.09</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96.15</v>
      </c>
      <c r="BP6" s="33">
        <f t="shared" ref="BP6:BX6" si="8">IF(BP7="",NA(),BP7)</f>
        <v>98.51</v>
      </c>
      <c r="BQ6" s="33">
        <f t="shared" si="8"/>
        <v>100.61</v>
      </c>
      <c r="BR6" s="33">
        <f t="shared" si="8"/>
        <v>98.5</v>
      </c>
      <c r="BS6" s="33">
        <f t="shared" si="8"/>
        <v>94.02</v>
      </c>
      <c r="BT6" s="33">
        <f t="shared" si="8"/>
        <v>90.17</v>
      </c>
      <c r="BU6" s="33">
        <f t="shared" si="8"/>
        <v>90.69</v>
      </c>
      <c r="BV6" s="33">
        <f t="shared" si="8"/>
        <v>90.64</v>
      </c>
      <c r="BW6" s="33">
        <f t="shared" si="8"/>
        <v>93.66</v>
      </c>
      <c r="BX6" s="33">
        <f t="shared" si="8"/>
        <v>92.76</v>
      </c>
      <c r="BY6" s="32" t="str">
        <f>IF(BY7="","",IF(BY7="-","【-】","【"&amp;SUBSTITUTE(TEXT(BY7,"#,##0.00"),"-","△")&amp;"】"))</f>
        <v>【104.99】</v>
      </c>
      <c r="BZ6" s="33">
        <f>IF(BZ7="",NA(),BZ7)</f>
        <v>288.39</v>
      </c>
      <c r="CA6" s="33">
        <f t="shared" ref="CA6:CI6" si="9">IF(CA7="",NA(),CA7)</f>
        <v>299.97000000000003</v>
      </c>
      <c r="CB6" s="33">
        <f t="shared" si="9"/>
        <v>294.64</v>
      </c>
      <c r="CC6" s="33">
        <f t="shared" si="9"/>
        <v>301.75</v>
      </c>
      <c r="CD6" s="33">
        <f t="shared" si="9"/>
        <v>311.99</v>
      </c>
      <c r="CE6" s="33">
        <f t="shared" si="9"/>
        <v>210.28</v>
      </c>
      <c r="CF6" s="33">
        <f t="shared" si="9"/>
        <v>211.08</v>
      </c>
      <c r="CG6" s="33">
        <f t="shared" si="9"/>
        <v>213.52</v>
      </c>
      <c r="CH6" s="33">
        <f t="shared" si="9"/>
        <v>208.21</v>
      </c>
      <c r="CI6" s="33">
        <f t="shared" si="9"/>
        <v>208.67</v>
      </c>
      <c r="CJ6" s="32" t="str">
        <f>IF(CJ7="","",IF(CJ7="-","【-】","【"&amp;SUBSTITUTE(TEXT(CJ7,"#,##0.00"),"-","△")&amp;"】"))</f>
        <v>【163.72】</v>
      </c>
      <c r="CK6" s="33">
        <f>IF(CK7="",NA(),CK7)</f>
        <v>40.119999999999997</v>
      </c>
      <c r="CL6" s="33">
        <f t="shared" ref="CL6:CT6" si="10">IF(CL7="",NA(),CL7)</f>
        <v>41.16</v>
      </c>
      <c r="CM6" s="33">
        <f t="shared" si="10"/>
        <v>44.14</v>
      </c>
      <c r="CN6" s="33">
        <f t="shared" si="10"/>
        <v>43.83</v>
      </c>
      <c r="CO6" s="33">
        <f t="shared" si="10"/>
        <v>47.29</v>
      </c>
      <c r="CP6" s="33">
        <f t="shared" si="10"/>
        <v>50.49</v>
      </c>
      <c r="CQ6" s="33">
        <f t="shared" si="10"/>
        <v>49.69</v>
      </c>
      <c r="CR6" s="33">
        <f t="shared" si="10"/>
        <v>49.77</v>
      </c>
      <c r="CS6" s="33">
        <f t="shared" si="10"/>
        <v>49.22</v>
      </c>
      <c r="CT6" s="33">
        <f t="shared" si="10"/>
        <v>49.08</v>
      </c>
      <c r="CU6" s="32" t="str">
        <f>IF(CU7="","",IF(CU7="-","【-】","【"&amp;SUBSTITUTE(TEXT(CU7,"#,##0.00"),"-","△")&amp;"】"))</f>
        <v>【59.76】</v>
      </c>
      <c r="CV6" s="33">
        <f>IF(CV7="",NA(),CV7)</f>
        <v>87.72</v>
      </c>
      <c r="CW6" s="33">
        <f t="shared" ref="CW6:DE6" si="11">IF(CW7="",NA(),CW7)</f>
        <v>87.97</v>
      </c>
      <c r="CX6" s="33">
        <f t="shared" si="11"/>
        <v>83.04</v>
      </c>
      <c r="CY6" s="33">
        <f t="shared" si="11"/>
        <v>83.97</v>
      </c>
      <c r="CZ6" s="33">
        <f t="shared" si="11"/>
        <v>81.84</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33.14</v>
      </c>
      <c r="DH6" s="33">
        <f t="shared" ref="DH6:DP6" si="12">IF(DH7="",NA(),DH7)</f>
        <v>29.63</v>
      </c>
      <c r="DI6" s="33">
        <f t="shared" si="12"/>
        <v>32.82</v>
      </c>
      <c r="DJ6" s="33">
        <f t="shared" si="12"/>
        <v>61.77</v>
      </c>
      <c r="DK6" s="33">
        <f t="shared" si="12"/>
        <v>63.65</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3">
        <f t="shared" si="13"/>
        <v>3.69</v>
      </c>
      <c r="DV6" s="33">
        <f t="shared" si="13"/>
        <v>16.62</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44245</v>
      </c>
      <c r="D7" s="35">
        <v>46</v>
      </c>
      <c r="E7" s="35">
        <v>1</v>
      </c>
      <c r="F7" s="35">
        <v>0</v>
      </c>
      <c r="G7" s="35">
        <v>1</v>
      </c>
      <c r="H7" s="35" t="s">
        <v>93</v>
      </c>
      <c r="I7" s="35" t="s">
        <v>94</v>
      </c>
      <c r="J7" s="35" t="s">
        <v>95</v>
      </c>
      <c r="K7" s="35" t="s">
        <v>96</v>
      </c>
      <c r="L7" s="35" t="s">
        <v>97</v>
      </c>
      <c r="M7" s="36" t="s">
        <v>98</v>
      </c>
      <c r="N7" s="36">
        <v>81.09</v>
      </c>
      <c r="O7" s="36">
        <v>98.92</v>
      </c>
      <c r="P7" s="36">
        <v>5292</v>
      </c>
      <c r="Q7" s="36">
        <v>5838</v>
      </c>
      <c r="R7" s="36">
        <v>60.32</v>
      </c>
      <c r="S7" s="36">
        <v>96.78</v>
      </c>
      <c r="T7" s="36">
        <v>5754</v>
      </c>
      <c r="U7" s="36">
        <v>47.22</v>
      </c>
      <c r="V7" s="36">
        <v>121.86</v>
      </c>
      <c r="W7" s="36">
        <v>112.29</v>
      </c>
      <c r="X7" s="36">
        <v>108.44</v>
      </c>
      <c r="Y7" s="36">
        <v>112.64</v>
      </c>
      <c r="Z7" s="36">
        <v>106.06</v>
      </c>
      <c r="AA7" s="36">
        <v>100.89</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1399.07</v>
      </c>
      <c r="AT7" s="36">
        <v>1899.97</v>
      </c>
      <c r="AU7" s="36">
        <v>1943.3</v>
      </c>
      <c r="AV7" s="36">
        <v>1111.47</v>
      </c>
      <c r="AW7" s="36">
        <v>1094.83</v>
      </c>
      <c r="AX7" s="36">
        <v>1197.1099999999999</v>
      </c>
      <c r="AY7" s="36">
        <v>1002.64</v>
      </c>
      <c r="AZ7" s="36">
        <v>1164.51</v>
      </c>
      <c r="BA7" s="36">
        <v>434.72</v>
      </c>
      <c r="BB7" s="36">
        <v>416.14</v>
      </c>
      <c r="BC7" s="36">
        <v>262.74</v>
      </c>
      <c r="BD7" s="36">
        <v>199.75</v>
      </c>
      <c r="BE7" s="36">
        <v>174.79</v>
      </c>
      <c r="BF7" s="36">
        <v>164.16</v>
      </c>
      <c r="BG7" s="36">
        <v>155.04</v>
      </c>
      <c r="BH7" s="36">
        <v>141.09</v>
      </c>
      <c r="BI7" s="36">
        <v>532.29999999999995</v>
      </c>
      <c r="BJ7" s="36">
        <v>520.29999999999995</v>
      </c>
      <c r="BK7" s="36">
        <v>498.27</v>
      </c>
      <c r="BL7" s="36">
        <v>495.76</v>
      </c>
      <c r="BM7" s="36">
        <v>487.22</v>
      </c>
      <c r="BN7" s="36">
        <v>276.38</v>
      </c>
      <c r="BO7" s="36">
        <v>96.15</v>
      </c>
      <c r="BP7" s="36">
        <v>98.51</v>
      </c>
      <c r="BQ7" s="36">
        <v>100.61</v>
      </c>
      <c r="BR7" s="36">
        <v>98.5</v>
      </c>
      <c r="BS7" s="36">
        <v>94.02</v>
      </c>
      <c r="BT7" s="36">
        <v>90.17</v>
      </c>
      <c r="BU7" s="36">
        <v>90.69</v>
      </c>
      <c r="BV7" s="36">
        <v>90.64</v>
      </c>
      <c r="BW7" s="36">
        <v>93.66</v>
      </c>
      <c r="BX7" s="36">
        <v>92.76</v>
      </c>
      <c r="BY7" s="36">
        <v>104.99</v>
      </c>
      <c r="BZ7" s="36">
        <v>288.39</v>
      </c>
      <c r="CA7" s="36">
        <v>299.97000000000003</v>
      </c>
      <c r="CB7" s="36">
        <v>294.64</v>
      </c>
      <c r="CC7" s="36">
        <v>301.75</v>
      </c>
      <c r="CD7" s="36">
        <v>311.99</v>
      </c>
      <c r="CE7" s="36">
        <v>210.28</v>
      </c>
      <c r="CF7" s="36">
        <v>211.08</v>
      </c>
      <c r="CG7" s="36">
        <v>213.52</v>
      </c>
      <c r="CH7" s="36">
        <v>208.21</v>
      </c>
      <c r="CI7" s="36">
        <v>208.67</v>
      </c>
      <c r="CJ7" s="36">
        <v>163.72</v>
      </c>
      <c r="CK7" s="36">
        <v>40.119999999999997</v>
      </c>
      <c r="CL7" s="36">
        <v>41.16</v>
      </c>
      <c r="CM7" s="36">
        <v>44.14</v>
      </c>
      <c r="CN7" s="36">
        <v>43.83</v>
      </c>
      <c r="CO7" s="36">
        <v>47.29</v>
      </c>
      <c r="CP7" s="36">
        <v>50.49</v>
      </c>
      <c r="CQ7" s="36">
        <v>49.69</v>
      </c>
      <c r="CR7" s="36">
        <v>49.77</v>
      </c>
      <c r="CS7" s="36">
        <v>49.22</v>
      </c>
      <c r="CT7" s="36">
        <v>49.08</v>
      </c>
      <c r="CU7" s="36">
        <v>59.76</v>
      </c>
      <c r="CV7" s="36">
        <v>87.72</v>
      </c>
      <c r="CW7" s="36">
        <v>87.97</v>
      </c>
      <c r="CX7" s="36">
        <v>83.04</v>
      </c>
      <c r="CY7" s="36">
        <v>83.97</v>
      </c>
      <c r="CZ7" s="36">
        <v>81.84</v>
      </c>
      <c r="DA7" s="36">
        <v>78.7</v>
      </c>
      <c r="DB7" s="36">
        <v>80.010000000000005</v>
      </c>
      <c r="DC7" s="36">
        <v>79.98</v>
      </c>
      <c r="DD7" s="36">
        <v>79.48</v>
      </c>
      <c r="DE7" s="36">
        <v>79.3</v>
      </c>
      <c r="DF7" s="36">
        <v>89.95</v>
      </c>
      <c r="DG7" s="36">
        <v>33.14</v>
      </c>
      <c r="DH7" s="36">
        <v>29.63</v>
      </c>
      <c r="DI7" s="36">
        <v>32.82</v>
      </c>
      <c r="DJ7" s="36">
        <v>61.77</v>
      </c>
      <c r="DK7" s="36">
        <v>63.65</v>
      </c>
      <c r="DL7" s="36">
        <v>34.24</v>
      </c>
      <c r="DM7" s="36">
        <v>35.18</v>
      </c>
      <c r="DN7" s="36">
        <v>36.43</v>
      </c>
      <c r="DO7" s="36">
        <v>46.12</v>
      </c>
      <c r="DP7" s="36">
        <v>47.44</v>
      </c>
      <c r="DQ7" s="36">
        <v>47.18</v>
      </c>
      <c r="DR7" s="36">
        <v>0</v>
      </c>
      <c r="DS7" s="36">
        <v>0</v>
      </c>
      <c r="DT7" s="36">
        <v>0</v>
      </c>
      <c r="DU7" s="36">
        <v>3.69</v>
      </c>
      <c r="DV7" s="36">
        <v>16.62</v>
      </c>
      <c r="DW7" s="36">
        <v>6.81</v>
      </c>
      <c r="DX7" s="36">
        <v>8.41</v>
      </c>
      <c r="DY7" s="36">
        <v>8.7200000000000006</v>
      </c>
      <c r="DZ7" s="36">
        <v>9.86</v>
      </c>
      <c r="EA7" s="36">
        <v>11.16</v>
      </c>
      <c r="EB7" s="36">
        <v>13.18</v>
      </c>
      <c r="EC7" s="36">
        <v>0</v>
      </c>
      <c r="ED7" s="36">
        <v>0</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2017-02-10T05:14:49Z</cp:lastPrinted>
  <dcterms:created xsi:type="dcterms:W3CDTF">2017-02-01T08:34:41Z</dcterms:created>
  <dcterms:modified xsi:type="dcterms:W3CDTF">2017-02-17T04:11:43Z</dcterms:modified>
  <cp:category/>
</cp:coreProperties>
</file>