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2\07上下水道部\03水道課\01経営管理係\③【上水】財政課・他部署照会回答関係\Ｈ２８年度\03 庁内\20170124_【財政課】公営企業にかかる「経営比較分析表」の分析等について\回答\"/>
    </mc:Choice>
  </mc:AlternateContent>
  <workbookProtection workbookPassword="8649" lockStructure="1"/>
  <bookViews>
    <workbookView xWindow="0" yWindow="0" windowWidth="28800" windowHeight="121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<sst xmlns="http://schemas.openxmlformats.org/spreadsheetml/2006/main" count="217" uniqueCount="106">
  <si>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</si>
  <si>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</si>
  <si>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</si>
  <si>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</si>
  <si>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</si>
  <si>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</si>
  <si>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</si>
  <si>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</si>
  <si>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</si>
  <si>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</si>
  <si>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</si>
  <si>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</si>
  <si>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</si>
  <si>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</si>
  <si>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</si>
  <si>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</si>
  <si>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</si>
  <si>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</si>
  <si>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</si>
  <si>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</si>
  <si>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</si>
  <si>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</si>
  <si>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</si>
  <si>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</si>
  <si>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</si>
  <si>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</si>
  <si>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</si>
  <si>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</si>
  <si>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</si>
  <si>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</si>
  <si>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</si>
  <si>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</si>
  <si>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</si>
  <si>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</si>
  <si>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</si>
  <si>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</si>
  <si>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</si>
  <si>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</si>
  <si>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</si>
  <si>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</si>
  <si>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</si>
  <si>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</si>
  <si>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</si>
  <si>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</si>
  <si>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</si>
  <si>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</si>
  <si>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</si>
  <si>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</si>
  <si>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</si>
  <si>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</si>
  <si>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</si>
  <si>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</si>
  <si>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</si>
  <si>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</si>
  <si>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</si>
  <si>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</si>
  <si>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</si>
  <si>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</si>
  <si>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</si>
  <si>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</si>
  <si>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</si>
  <si>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</si>
  <si>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</si>
  <si>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</si>
  <si>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</si>
  <si>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</si>
  <si>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</si>
  <si>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</si>
  <si>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</si>
  <si>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</si>
  <si>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</si>
  <si>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</si>
  <si>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</si>
  <si>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</si>
  <si>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</si>
  <si>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</si>
  <si>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</si>
  <si>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</si>
  <si>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</si>
  <si>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</si>
  <si>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</si>
  <si>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</si>
  <si>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</si>
  <si>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</si>
  <si>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</si>
  <si>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</si>
  <si>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</si>
  <si>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</si>
  <si>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</si>
  <si>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</si>
  <si>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</si>
  <si>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</si>
  <si>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</si>
  <si>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</si>
  <si>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</si>
  <si>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</si>
  <si>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</si>
  <si>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</si>
  <si>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</si>
  <si>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</si>
  <si>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</si>
  <si>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</si>
  <si>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</si>
  <si>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
H27に水道料金の改定により101.73％となり、前年比較で9.37%増となった。100％を超えているものの、厳しい経営状況である。
【流動比率】
流動比率は低い水準である。流動資産が流動負債の200％以上が理想であるが、306.50％である。
【企業債残高対給水収益比率】
企業債残高は高い水準であるが、企業債の借り入れを行っていないことから、企業債残高対給水収益比率は減少傾向である。
【料金回収率】
H27に水道料金の改定により、料金回収率は上昇傾向である。今後は、業務委託の見直し等により経費削減が必要である。
【給水原価】
県内一の給水区域面積、また多くの資産を抱えている現状から、給水原価が高い水準である。
【施設利用率】
施設利用率は、低い水準である。総人口の減少等を反映した水需要の減少から、1日平均配水量が減少している。
【有収率】
東日本大震災の影響により、類似団体より低い水準であるが、H24より漏水調査を実施したことから、有収率は上昇傾向である。
</t>
    <rPh sb="1" eb="3">
      <t>ケイジョウ</t>
    </rPh>
    <rPh sb="3" eb="5">
      <t>シュウシ</t>
    </rPh>
    <rPh sb="5" eb="7">
      <t>ヒリツ</t>
    </rPh>
    <rPh sb="13" eb="15">
      <t>スイドウ</t>
    </rPh>
    <rPh sb="15" eb="17">
      <t>リョウキン</t>
    </rPh>
    <rPh sb="18" eb="20">
      <t>カイテイ</t>
    </rPh>
    <rPh sb="34" eb="36">
      <t>ゼンネン</t>
    </rPh>
    <rPh sb="36" eb="38">
      <t>ヒカク</t>
    </rPh>
    <rPh sb="44" eb="45">
      <t>ゾウ</t>
    </rPh>
    <rPh sb="55" eb="56">
      <t>コ</t>
    </rPh>
    <rPh sb="64" eb="65">
      <t>キビ</t>
    </rPh>
    <rPh sb="67" eb="69">
      <t>ケイエイ</t>
    </rPh>
    <rPh sb="69" eb="71">
      <t>ジョウキョウ</t>
    </rPh>
    <rPh sb="83" eb="85">
      <t>リュウドウ</t>
    </rPh>
    <rPh sb="85" eb="86">
      <t>ヒ</t>
    </rPh>
    <rPh sb="88" eb="89">
      <t>ヒク</t>
    </rPh>
    <rPh sb="90" eb="92">
      <t>スイジュン</t>
    </rPh>
    <rPh sb="96" eb="98">
      <t>リュウドウ</t>
    </rPh>
    <rPh sb="98" eb="100">
      <t>シサン</t>
    </rPh>
    <rPh sb="101" eb="103">
      <t>リュウドウ</t>
    </rPh>
    <rPh sb="103" eb="105">
      <t>フサイ</t>
    </rPh>
    <rPh sb="110" eb="112">
      <t>イジョウ</t>
    </rPh>
    <rPh sb="113" eb="115">
      <t>リソウ</t>
    </rPh>
    <rPh sb="133" eb="135">
      <t>キギョウ</t>
    </rPh>
    <rPh sb="135" eb="136">
      <t>サイ</t>
    </rPh>
    <rPh sb="136" eb="137">
      <t>ザン</t>
    </rPh>
    <rPh sb="137" eb="138">
      <t>タカ</t>
    </rPh>
    <rPh sb="138" eb="139">
      <t>タイ</t>
    </rPh>
    <rPh sb="139" eb="141">
      <t>キュウスイ</t>
    </rPh>
    <rPh sb="141" eb="143">
      <t>シュウエキ</t>
    </rPh>
    <rPh sb="143" eb="145">
      <t>ヒリツ</t>
    </rPh>
    <rPh sb="147" eb="149">
      <t>キギョウ</t>
    </rPh>
    <rPh sb="149" eb="150">
      <t>サイ</t>
    </rPh>
    <rPh sb="150" eb="152">
      <t>ザンダカ</t>
    </rPh>
    <rPh sb="153" eb="154">
      <t>タカ</t>
    </rPh>
    <rPh sb="155" eb="157">
      <t>スイジュン</t>
    </rPh>
    <rPh sb="162" eb="164">
      <t>キギョウ</t>
    </rPh>
    <rPh sb="164" eb="165">
      <t>サイ</t>
    </rPh>
    <rPh sb="166" eb="167">
      <t>カ</t>
    </rPh>
    <rPh sb="168" eb="169">
      <t>イ</t>
    </rPh>
    <rPh sb="171" eb="172">
      <t>オコナ</t>
    </rPh>
    <rPh sb="192" eb="194">
      <t>ヒリツ</t>
    </rPh>
    <rPh sb="195" eb="197">
      <t>ゲンショウ</t>
    </rPh>
    <rPh sb="197" eb="199">
      <t>ケイコウ</t>
    </rPh>
    <rPh sb="205" eb="207">
      <t>リョウキン</t>
    </rPh>
    <rPh sb="207" eb="209">
      <t>カイシュウ</t>
    </rPh>
    <rPh sb="209" eb="210">
      <t>リツ</t>
    </rPh>
    <rPh sb="216" eb="219">
      <t>スイドウリョウ</t>
    </rPh>
    <rPh sb="219" eb="220">
      <t>キン</t>
    </rPh>
    <rPh sb="221" eb="223">
      <t>カイテイ</t>
    </rPh>
    <rPh sb="227" eb="229">
      <t>リョウキン</t>
    </rPh>
    <rPh sb="229" eb="231">
      <t>カイシュウ</t>
    </rPh>
    <rPh sb="231" eb="232">
      <t>リツ</t>
    </rPh>
    <rPh sb="233" eb="235">
      <t>ジョウショウ</t>
    </rPh>
    <rPh sb="235" eb="237">
      <t>ケイコウ</t>
    </rPh>
    <rPh sb="241" eb="243">
      <t>コンゴ</t>
    </rPh>
    <rPh sb="245" eb="247">
      <t>ギョウム</t>
    </rPh>
    <rPh sb="247" eb="249">
      <t>イタク</t>
    </rPh>
    <rPh sb="250" eb="252">
      <t>ミナオ</t>
    </rPh>
    <rPh sb="253" eb="254">
      <t>トウ</t>
    </rPh>
    <rPh sb="257" eb="259">
      <t>ケイヒ</t>
    </rPh>
    <rPh sb="259" eb="261">
      <t>サクゲン</t>
    </rPh>
    <rPh sb="262" eb="264">
      <t>ヒツヨウ</t>
    </rPh>
    <rPh sb="270" eb="272">
      <t>キュウスイ</t>
    </rPh>
    <rPh sb="272" eb="273">
      <t>ゲン</t>
    </rPh>
    <rPh sb="276" eb="278">
      <t>ケンナイ</t>
    </rPh>
    <rPh sb="278" eb="279">
      <t>１</t>
    </rPh>
    <rPh sb="280" eb="282">
      <t>キュウスイ</t>
    </rPh>
    <rPh sb="282" eb="284">
      <t>クイキ</t>
    </rPh>
    <rPh sb="284" eb="286">
      <t>メンセキ</t>
    </rPh>
    <rPh sb="289" eb="290">
      <t>オオ</t>
    </rPh>
    <rPh sb="292" eb="294">
      <t>シサン</t>
    </rPh>
    <rPh sb="295" eb="296">
      <t>カカ</t>
    </rPh>
    <rPh sb="300" eb="302">
      <t>ゲンジョウ</t>
    </rPh>
    <rPh sb="306" eb="307">
      <t>スイ</t>
    </rPh>
    <rPh sb="310" eb="311">
      <t>タカ</t>
    </rPh>
    <rPh sb="312" eb="314">
      <t>スイジュン</t>
    </rPh>
    <rPh sb="320" eb="322">
      <t>シセツ</t>
    </rPh>
    <rPh sb="322" eb="325">
      <t>リヨウリツ</t>
    </rPh>
    <rPh sb="327" eb="329">
      <t>シセツ</t>
    </rPh>
    <rPh sb="329" eb="332">
      <t>リヨウリツ</t>
    </rPh>
    <rPh sb="334" eb="335">
      <t>ヒク</t>
    </rPh>
    <rPh sb="336" eb="338">
      <t>スイジュン</t>
    </rPh>
    <rPh sb="342" eb="345">
      <t>ソウジンコウ</t>
    </rPh>
    <rPh sb="346" eb="347">
      <t>ゲン</t>
    </rPh>
    <rPh sb="347" eb="348">
      <t>ショウ</t>
    </rPh>
    <rPh sb="348" eb="349">
      <t>トウ</t>
    </rPh>
    <rPh sb="350" eb="352">
      <t>ハンエイ</t>
    </rPh>
    <rPh sb="354" eb="355">
      <t>ミズ</t>
    </rPh>
    <rPh sb="355" eb="357">
      <t>ジュヨウ</t>
    </rPh>
    <rPh sb="358" eb="359">
      <t>ゲン</t>
    </rPh>
    <rPh sb="359" eb="360">
      <t>ショウ</t>
    </rPh>
    <rPh sb="371" eb="372">
      <t>ゲン</t>
    </rPh>
    <rPh sb="372" eb="373">
      <t>ショウ</t>
    </rPh>
    <rPh sb="380" eb="381">
      <t>ユウ</t>
    </rPh>
    <rPh sb="381" eb="382">
      <t>シュウ</t>
    </rPh>
    <rPh sb="382" eb="383">
      <t>リツ</t>
    </rPh>
    <rPh sb="385" eb="386">
      <t>ヒガシ</t>
    </rPh>
    <rPh sb="386" eb="388">
      <t>ニホン</t>
    </rPh>
    <rPh sb="388" eb="391">
      <t>ダイシンサイ</t>
    </rPh>
    <rPh sb="392" eb="394">
      <t>エイキョウ</t>
    </rPh>
    <rPh sb="398" eb="400">
      <t>ルイジ</t>
    </rPh>
    <rPh sb="400" eb="402">
      <t>ダンタイ</t>
    </rPh>
    <rPh sb="404" eb="405">
      <t>ヒク</t>
    </rPh>
    <rPh sb="406" eb="408">
      <t>スイジュン</t>
    </rPh>
    <rPh sb="418" eb="420">
      <t>ロウスイ</t>
    </rPh>
    <rPh sb="420" eb="422">
      <t>チョウサ</t>
    </rPh>
    <rPh sb="423" eb="425">
      <t>ジッシ</t>
    </rPh>
    <rPh sb="432" eb="433">
      <t>ユウ</t>
    </rPh>
    <rPh sb="433" eb="434">
      <t>シュウ</t>
    </rPh>
    <rPh sb="434" eb="435">
      <t>リツ</t>
    </rPh>
    <rPh sb="436" eb="438">
      <t>ジョウショウ</t>
    </rPh>
    <rPh sb="438" eb="440">
      <t>ケイコウ</t>
    </rPh>
    <phoneticPr fontId="4"/>
  </si>
  <si>
    <t>【有形固定資産減価償却率】
有形固定資産減価償却率は、比較的新しい施設を有しているため低い水準である。
【管路経年化率】
管路経年化率は、法定耐用年数40年を超えた資産を抱えている現状から高い水準である。
【管路更新率】
管路更新率は、管路の老朽化が進んでいるが、管路の更新が停滞していることから低い水準である。
早期にアセットマネジメントを策定し、中長期的な視点を持った水道資産の管理運営を実践する必要がある。</t>
    <rPh sb="43" eb="44">
      <t>ヒク</t>
    </rPh>
    <rPh sb="45" eb="47">
      <t>スイジュン</t>
    </rPh>
    <rPh sb="61" eb="63">
      <t>カンロ</t>
    </rPh>
    <rPh sb="63" eb="66">
      <t>ケイネンカ</t>
    </rPh>
    <rPh sb="66" eb="67">
      <t>リツ</t>
    </rPh>
    <rPh sb="69" eb="71">
      <t>ホウテイ</t>
    </rPh>
    <rPh sb="71" eb="73">
      <t>タイヨウ</t>
    </rPh>
    <rPh sb="73" eb="75">
      <t>ネンスウ</t>
    </rPh>
    <rPh sb="77" eb="78">
      <t>ネン</t>
    </rPh>
    <rPh sb="79" eb="80">
      <t>コ</t>
    </rPh>
    <rPh sb="94" eb="95">
      <t>タカ</t>
    </rPh>
    <rPh sb="96" eb="98">
      <t>スイジュン</t>
    </rPh>
    <rPh sb="104" eb="106">
      <t>カンロ</t>
    </rPh>
    <rPh sb="106" eb="108">
      <t>コウシン</t>
    </rPh>
    <rPh sb="108" eb="109">
      <t>リツ</t>
    </rPh>
    <rPh sb="118" eb="120">
      <t>カンロ</t>
    </rPh>
    <rPh sb="121" eb="124">
      <t>ロウキュウカ</t>
    </rPh>
    <rPh sb="125" eb="126">
      <t>スス</t>
    </rPh>
    <rPh sb="132" eb="133">
      <t>カン</t>
    </rPh>
    <rPh sb="133" eb="134">
      <t>ロ</t>
    </rPh>
    <rPh sb="135" eb="137">
      <t>コウシン</t>
    </rPh>
    <rPh sb="138" eb="140">
      <t>テイタイ</t>
    </rPh>
    <rPh sb="148" eb="149">
      <t>ヒク</t>
    </rPh>
    <rPh sb="150" eb="152">
      <t>スイジュン</t>
    </rPh>
    <rPh sb="157" eb="159">
      <t>ソウキ</t>
    </rPh>
    <rPh sb="171" eb="173">
      <t>サクテイ</t>
    </rPh>
    <rPh sb="175" eb="179">
      <t>チュウチョウキテキ</t>
    </rPh>
    <rPh sb="180" eb="182">
      <t>シテン</t>
    </rPh>
    <rPh sb="183" eb="184">
      <t>モ</t>
    </rPh>
    <rPh sb="186" eb="188">
      <t>スイドウ</t>
    </rPh>
    <rPh sb="188" eb="190">
      <t>シサン</t>
    </rPh>
    <rPh sb="191" eb="193">
      <t>カンリ</t>
    </rPh>
    <rPh sb="193" eb="195">
      <t>ウンエイ</t>
    </rPh>
    <rPh sb="196" eb="198">
      <t>ジッセン</t>
    </rPh>
    <rPh sb="200" eb="202">
      <t>ヒツヨウ</t>
    </rPh>
    <phoneticPr fontId="4"/>
  </si>
  <si>
    <t xml:space="preserve">　給水人口や水需要の減少により、給水収益が減少している現状から、平成27年度に水道料金の改定を実施したことにより、経営が改善された。
　しかしながら、栗原市の水道施設は老朽化が進み相次いで大量更新期を迎えつつあり、水道施設や管路更新に多額の資金が必要となることから、持続可能な水道事業を実現するため、水道施設の統廃合や配水エリアの見直しなどにより投資費用の圧縮を図り、健全経営に努める。
</t>
    <rPh sb="1" eb="3">
      <t>キュウスイ</t>
    </rPh>
    <rPh sb="6" eb="7">
      <t>ミズ</t>
    </rPh>
    <rPh sb="7" eb="9">
      <t>ジュヨウ</t>
    </rPh>
    <rPh sb="16" eb="18">
      <t>キュウスイ</t>
    </rPh>
    <rPh sb="18" eb="20">
      <t>シュウエキ</t>
    </rPh>
    <rPh sb="21" eb="22">
      <t>ゲン</t>
    </rPh>
    <rPh sb="22" eb="23">
      <t>ショウ</t>
    </rPh>
    <rPh sb="27" eb="29">
      <t>ゲンジョウ</t>
    </rPh>
    <rPh sb="32" eb="34">
      <t>ヘイセイ</t>
    </rPh>
    <rPh sb="36" eb="38">
      <t>ネンド</t>
    </rPh>
    <rPh sb="39" eb="41">
      <t>スイドウ</t>
    </rPh>
    <rPh sb="41" eb="43">
      <t>リョウキン</t>
    </rPh>
    <rPh sb="44" eb="46">
      <t>カイテイ</t>
    </rPh>
    <rPh sb="47" eb="49">
      <t>ジッシ</t>
    </rPh>
    <rPh sb="57" eb="59">
      <t>ケイエイ</t>
    </rPh>
    <rPh sb="60" eb="6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</si>
</sst>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0.17</c:v>
                </c:pt>
                <c:pt idx="1">
                  <c:v>0.35</c:v>
                </c:pt>
                <c:pt idx="2">
                  <c:v>0.85</c:v>
                </c:pt>
                <c:pt idx="3">
                  <c:v>0.21</c:v>
                </c:pt>
                <c:pt idx="4">
                  <c:v>0.17</c:v>
                </c:pt>
              </c:numCache>
            </c:numRef>
          </c:val>
        </c:ser>
        <c:dLbls>
          <c:showLegendKey val="0"/>
          <c:showVal val="0"/>
          <c:showCatName val="0"/>
          <c:showSerName val="0"/>
          <c:showPercent val="0"/>
          <c:showBubbleSize val="0"/>
        </c:dLbls>
        <c:gapWidth val="150"/>
        <c:axId val="263425528"/>
        <c:axId val="26342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0.6</c:v>
                </c:pt>
                <c:pt idx="4">
                  <c:v>0.56000000000000005</c:v>
                </c:pt>
              </c:numCache>
            </c:numRef>
          </c:val>
          <c:smooth val="0"/>
        </c:ser>
        <c:dLbls>
          <c:showLegendKey val="0"/>
          <c:showVal val="0"/>
          <c:showCatName val="0"/>
          <c:showSerName val="0"/>
          <c:showPercent val="0"/>
          <c:showBubbleSize val="0"/>
        </c:dLbls>
        <c:marker val="1"/>
        <c:smooth val="0"/>
        <c:axId val="263425528"/>
        <c:axId val="263425912"/>
      </c:lineChart>
      <c:dateAx>
        <c:axId val="263425528"/>
        <c:scaling>
          <c:orientation val="minMax"/>
        </c:scaling>
        <c:delete val="1"/>
        <c:axPos val="b"/>
        <c:numFmt formatCode="ge" sourceLinked="1"/>
        <c:majorTickMark val="none"/>
        <c:minorTickMark val="none"/>
        <c:tickLblPos val="none"/>
        <c:crossAx val="263425912"/>
        <c:crosses val="autoZero"/>
        <c:auto val="1"/>
        <c:lblOffset val="100"/>
        <c:baseTimeUnit val="years"/>
      </c:dateAx>
      <c:valAx>
        <c:axId val="26342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2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52.47</c:v>
                </c:pt>
                <c:pt idx="1">
                  <c:v>52.89</c:v>
                </c:pt>
                <c:pt idx="2">
                  <c:v>51.49</c:v>
                </c:pt>
                <c:pt idx="3">
                  <c:v>50.83</c:v>
                </c:pt>
                <c:pt idx="4">
                  <c:v>49.65</c:v>
                </c:pt>
              </c:numCache>
            </c:numRef>
          </c:val>
        </c:ser>
        <c:dLbls>
          <c:showLegendKey val="0"/>
          <c:showVal val="0"/>
          <c:showCatName val="0"/>
          <c:showSerName val="0"/>
          <c:showPercent val="0"/>
          <c:showBubbleSize val="0"/>
        </c:dLbls>
        <c:gapWidth val="150"/>
        <c:axId val="264369176"/>
        <c:axId val="2643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58.58</c:v>
                </c:pt>
                <c:pt idx="4">
                  <c:v>58.53</c:v>
                </c:pt>
              </c:numCache>
            </c:numRef>
          </c:val>
          <c:smooth val="0"/>
        </c:ser>
        <c:dLbls>
          <c:showLegendKey val="0"/>
          <c:showVal val="0"/>
          <c:showCatName val="0"/>
          <c:showSerName val="0"/>
          <c:showPercent val="0"/>
          <c:showBubbleSize val="0"/>
        </c:dLbls>
        <c:marker val="1"/>
        <c:smooth val="0"/>
        <c:axId val="264369176"/>
        <c:axId val="264369568"/>
      </c:lineChart>
      <c:dateAx>
        <c:axId val="264369176"/>
        <c:scaling>
          <c:orientation val="minMax"/>
        </c:scaling>
        <c:delete val="1"/>
        <c:axPos val="b"/>
        <c:numFmt formatCode="ge" sourceLinked="1"/>
        <c:majorTickMark val="none"/>
        <c:minorTickMark val="none"/>
        <c:tickLblPos val="none"/>
        <c:crossAx val="264369568"/>
        <c:crosses val="autoZero"/>
        <c:auto val="1"/>
        <c:lblOffset val="100"/>
        <c:baseTimeUnit val="years"/>
      </c:dateAx>
      <c:valAx>
        <c:axId val="2643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6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70.06</c:v>
                </c:pt>
                <c:pt idx="1">
                  <c:v>74.709999999999994</c:v>
                </c:pt>
                <c:pt idx="2">
                  <c:v>75.25</c:v>
                </c:pt>
                <c:pt idx="3">
                  <c:v>76.150000000000006</c:v>
                </c:pt>
                <c:pt idx="4">
                  <c:v>76.97</c:v>
                </c:pt>
              </c:numCache>
            </c:numRef>
          </c:val>
        </c:ser>
        <c:dLbls>
          <c:showLegendKey val="0"/>
          <c:showVal val="0"/>
          <c:showCatName val="0"/>
          <c:showSerName val="0"/>
          <c:showPercent val="0"/>
          <c:showBubbleSize val="0"/>
        </c:dLbls>
        <c:gapWidth val="150"/>
        <c:axId val="264370744"/>
        <c:axId val="2643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85.23</c:v>
                </c:pt>
                <c:pt idx="4">
                  <c:v>85.26</c:v>
                </c:pt>
              </c:numCache>
            </c:numRef>
          </c:val>
          <c:smooth val="0"/>
        </c:ser>
        <c:dLbls>
          <c:showLegendKey val="0"/>
          <c:showVal val="0"/>
          <c:showCatName val="0"/>
          <c:showSerName val="0"/>
          <c:showPercent val="0"/>
          <c:showBubbleSize val="0"/>
        </c:dLbls>
        <c:marker val="1"/>
        <c:smooth val="0"/>
        <c:axId val="264370744"/>
        <c:axId val="264371136"/>
      </c:lineChart>
      <c:dateAx>
        <c:axId val="264370744"/>
        <c:scaling>
          <c:orientation val="minMax"/>
        </c:scaling>
        <c:delete val="1"/>
        <c:axPos val="b"/>
        <c:numFmt formatCode="ge" sourceLinked="1"/>
        <c:majorTickMark val="none"/>
        <c:minorTickMark val="none"/>
        <c:tickLblPos val="none"/>
        <c:crossAx val="264371136"/>
        <c:crosses val="autoZero"/>
        <c:auto val="1"/>
        <c:lblOffset val="100"/>
        <c:baseTimeUnit val="years"/>
      </c:dateAx>
      <c:valAx>
        <c:axId val="2643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7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87.36</c:v>
                </c:pt>
                <c:pt idx="1">
                  <c:v>91.42</c:v>
                </c:pt>
                <c:pt idx="2">
                  <c:v>90.21</c:v>
                </c:pt>
                <c:pt idx="3">
                  <c:v>92.36</c:v>
                </c:pt>
                <c:pt idx="4">
                  <c:v>101.73</c:v>
                </c:pt>
              </c:numCache>
            </c:numRef>
          </c:val>
        </c:ser>
        <c:dLbls>
          <c:showLegendKey val="0"/>
          <c:showVal val="0"/>
          <c:showCatName val="0"/>
          <c:showSerName val="0"/>
          <c:showPercent val="0"/>
          <c:showBubbleSize val="0"/>
        </c:dLbls>
        <c:gapWidth val="150"/>
        <c:axId val="263957400"/>
        <c:axId val="26396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109.04</c:v>
                </c:pt>
                <c:pt idx="4">
                  <c:v>109.64</c:v>
                </c:pt>
              </c:numCache>
            </c:numRef>
          </c:val>
          <c:smooth val="0"/>
        </c:ser>
        <c:dLbls>
          <c:showLegendKey val="0"/>
          <c:showVal val="0"/>
          <c:showCatName val="0"/>
          <c:showSerName val="0"/>
          <c:showPercent val="0"/>
          <c:showBubbleSize val="0"/>
        </c:dLbls>
        <c:marker val="1"/>
        <c:smooth val="0"/>
        <c:axId val="263957400"/>
        <c:axId val="263963928"/>
      </c:lineChart>
      <c:dateAx>
        <c:axId val="263957400"/>
        <c:scaling>
          <c:orientation val="minMax"/>
        </c:scaling>
        <c:delete val="1"/>
        <c:axPos val="b"/>
        <c:numFmt formatCode="ge" sourceLinked="1"/>
        <c:majorTickMark val="none"/>
        <c:minorTickMark val="none"/>
        <c:tickLblPos val="none"/>
        <c:crossAx val="263963928"/>
        <c:crosses val="autoZero"/>
        <c:auto val="1"/>
        <c:lblOffset val="100"/>
        <c:baseTimeUnit val="years"/>
      </c:dateAx>
      <c:valAx>
        <c:axId val="263963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95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27.66</c:v>
                </c:pt>
                <c:pt idx="1">
                  <c:v>29.47</c:v>
                </c:pt>
                <c:pt idx="2">
                  <c:v>30.86</c:v>
                </c:pt>
                <c:pt idx="3">
                  <c:v>38.549999999999997</c:v>
                </c:pt>
                <c:pt idx="4">
                  <c:v>41.07</c:v>
                </c:pt>
              </c:numCache>
            </c:numRef>
          </c:val>
        </c:ser>
        <c:dLbls>
          <c:showLegendKey val="0"/>
          <c:showVal val="0"/>
          <c:showCatName val="0"/>
          <c:showSerName val="0"/>
          <c:showPercent val="0"/>
          <c:showBubbleSize val="0"/>
        </c:dLbls>
        <c:gapWidth val="150"/>
        <c:axId val="264031784"/>
        <c:axId val="26403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44.31</c:v>
                </c:pt>
                <c:pt idx="4">
                  <c:v>45.75</c:v>
                </c:pt>
              </c:numCache>
            </c:numRef>
          </c:val>
          <c:smooth val="0"/>
        </c:ser>
        <c:dLbls>
          <c:showLegendKey val="0"/>
          <c:showVal val="0"/>
          <c:showCatName val="0"/>
          <c:showSerName val="0"/>
          <c:showPercent val="0"/>
          <c:showBubbleSize val="0"/>
        </c:dLbls>
        <c:marker val="1"/>
        <c:smooth val="0"/>
        <c:axId val="264031784"/>
        <c:axId val="264032168"/>
      </c:lineChart>
      <c:dateAx>
        <c:axId val="264031784"/>
        <c:scaling>
          <c:orientation val="minMax"/>
        </c:scaling>
        <c:delete val="1"/>
        <c:axPos val="b"/>
        <c:numFmt formatCode="ge" sourceLinked="1"/>
        <c:majorTickMark val="none"/>
        <c:minorTickMark val="none"/>
        <c:tickLblPos val="none"/>
        <c:crossAx val="264032168"/>
        <c:crosses val="autoZero"/>
        <c:auto val="1"/>
        <c:lblOffset val="100"/>
        <c:baseTimeUnit val="years"/>
      </c:dateAx>
      <c:valAx>
        <c:axId val="26403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0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6.38</c:v>
                </c:pt>
                <c:pt idx="1">
                  <c:v>7.51</c:v>
                </c:pt>
                <c:pt idx="2">
                  <c:v>7.59</c:v>
                </c:pt>
                <c:pt idx="3">
                  <c:v>8.68</c:v>
                </c:pt>
                <c:pt idx="4">
                  <c:v>11.39</c:v>
                </c:pt>
              </c:numCache>
            </c:numRef>
          </c:val>
        </c:ser>
        <c:dLbls>
          <c:showLegendKey val="0"/>
          <c:showVal val="0"/>
          <c:showCatName val="0"/>
          <c:showSerName val="0"/>
          <c:showPercent val="0"/>
          <c:showBubbleSize val="0"/>
        </c:dLbls>
        <c:gapWidth val="150"/>
        <c:axId val="264168288"/>
        <c:axId val="2641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10.09</c:v>
                </c:pt>
                <c:pt idx="4">
                  <c:v>10.54</c:v>
                </c:pt>
              </c:numCache>
            </c:numRef>
          </c:val>
          <c:smooth val="0"/>
        </c:ser>
        <c:dLbls>
          <c:showLegendKey val="0"/>
          <c:showVal val="0"/>
          <c:showCatName val="0"/>
          <c:showSerName val="0"/>
          <c:showPercent val="0"/>
          <c:showBubbleSize val="0"/>
        </c:dLbls>
        <c:marker val="1"/>
        <c:smooth val="0"/>
        <c:axId val="264168288"/>
        <c:axId val="264168672"/>
      </c:lineChart>
      <c:dateAx>
        <c:axId val="264168288"/>
        <c:scaling>
          <c:orientation val="minMax"/>
        </c:scaling>
        <c:delete val="1"/>
        <c:axPos val="b"/>
        <c:numFmt formatCode="ge" sourceLinked="1"/>
        <c:majorTickMark val="none"/>
        <c:minorTickMark val="none"/>
        <c:tickLblPos val="none"/>
        <c:crossAx val="264168672"/>
        <c:crosses val="autoZero"/>
        <c:auto val="1"/>
        <c:lblOffset val="100"/>
        <c:baseTimeUnit val="years"/>
      </c:dateAx>
      <c:valAx>
        <c:axId val="2641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1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0.31</c:v>
                </c:pt>
                <c:pt idx="1">
                  <c:v>13.43</c:v>
                </c:pt>
                <c:pt idx="2">
                  <c:v>26.47</c:v>
                </c:pt>
                <c:pt idx="3" formatCode="#,##0.00;&quot;△&quot;#,##0.00">
                  <c:v>0</c:v>
                </c:pt>
                <c:pt idx="4" formatCode="#,##0.00;&quot;△&quot;#,##0.00">
                  <c:v>0</c:v>
                </c:pt>
              </c:numCache>
            </c:numRef>
          </c:val>
        </c:ser>
        <c:dLbls>
          <c:showLegendKey val="0"/>
          <c:showVal val="0"/>
          <c:showCatName val="0"/>
          <c:showSerName val="0"/>
          <c:showPercent val="0"/>
          <c:showBubbleSize val="0"/>
        </c:dLbls>
        <c:gapWidth val="150"/>
        <c:axId val="264130776"/>
        <c:axId val="2641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3.77</c:v>
                </c:pt>
                <c:pt idx="4">
                  <c:v>3.62</c:v>
                </c:pt>
              </c:numCache>
            </c:numRef>
          </c:val>
          <c:smooth val="0"/>
        </c:ser>
        <c:dLbls>
          <c:showLegendKey val="0"/>
          <c:showVal val="0"/>
          <c:showCatName val="0"/>
          <c:showSerName val="0"/>
          <c:showPercent val="0"/>
          <c:showBubbleSize val="0"/>
        </c:dLbls>
        <c:marker val="1"/>
        <c:smooth val="0"/>
        <c:axId val="264130776"/>
        <c:axId val="264131168"/>
      </c:lineChart>
      <c:dateAx>
        <c:axId val="264130776"/>
        <c:scaling>
          <c:orientation val="minMax"/>
        </c:scaling>
        <c:delete val="1"/>
        <c:axPos val="b"/>
        <c:numFmt formatCode="ge" sourceLinked="1"/>
        <c:majorTickMark val="none"/>
        <c:minorTickMark val="none"/>
        <c:tickLblPos val="none"/>
        <c:crossAx val="264131168"/>
        <c:crosses val="autoZero"/>
        <c:auto val="1"/>
        <c:lblOffset val="100"/>
        <c:baseTimeUnit val="years"/>
      </c:dateAx>
      <c:valAx>
        <c:axId val="26413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13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2857.38</c:v>
                </c:pt>
                <c:pt idx="1">
                  <c:v>1486.66</c:v>
                </c:pt>
                <c:pt idx="2">
                  <c:v>528.29999999999995</c:v>
                </c:pt>
                <c:pt idx="3">
                  <c:v>277.70999999999998</c:v>
                </c:pt>
                <c:pt idx="4">
                  <c:v>306.5</c:v>
                </c:pt>
              </c:numCache>
            </c:numRef>
          </c:val>
        </c:ser>
        <c:dLbls>
          <c:showLegendKey val="0"/>
          <c:showVal val="0"/>
          <c:showCatName val="0"/>
          <c:showSerName val="0"/>
          <c:showPercent val="0"/>
          <c:showBubbleSize val="0"/>
        </c:dLbls>
        <c:gapWidth val="150"/>
        <c:axId val="264132736"/>
        <c:axId val="2645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382.09</c:v>
                </c:pt>
                <c:pt idx="4">
                  <c:v>371.31</c:v>
                </c:pt>
              </c:numCache>
            </c:numRef>
          </c:val>
          <c:smooth val="0"/>
        </c:ser>
        <c:dLbls>
          <c:showLegendKey val="0"/>
          <c:showVal val="0"/>
          <c:showCatName val="0"/>
          <c:showSerName val="0"/>
          <c:showPercent val="0"/>
          <c:showBubbleSize val="0"/>
        </c:dLbls>
        <c:marker val="1"/>
        <c:smooth val="0"/>
        <c:axId val="264132736"/>
        <c:axId val="264515328"/>
      </c:lineChart>
      <c:dateAx>
        <c:axId val="264132736"/>
        <c:scaling>
          <c:orientation val="minMax"/>
        </c:scaling>
        <c:delete val="1"/>
        <c:axPos val="b"/>
        <c:numFmt formatCode="ge" sourceLinked="1"/>
        <c:majorTickMark val="none"/>
        <c:minorTickMark val="none"/>
        <c:tickLblPos val="none"/>
        <c:crossAx val="264515328"/>
        <c:crosses val="autoZero"/>
        <c:auto val="1"/>
        <c:lblOffset val="100"/>
        <c:baseTimeUnit val="years"/>
      </c:dateAx>
      <c:valAx>
        <c:axId val="26451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1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743.92</c:v>
                </c:pt>
                <c:pt idx="1">
                  <c:v>673.84</c:v>
                </c:pt>
                <c:pt idx="2">
                  <c:v>642.70000000000005</c:v>
                </c:pt>
                <c:pt idx="3">
                  <c:v>603.79999999999995</c:v>
                </c:pt>
                <c:pt idx="4">
                  <c:v>515.24</c:v>
                </c:pt>
              </c:numCache>
            </c:numRef>
          </c:val>
        </c:ser>
        <c:dLbls>
          <c:showLegendKey val="0"/>
          <c:showVal val="0"/>
          <c:showCatName val="0"/>
          <c:showSerName val="0"/>
          <c:showPercent val="0"/>
          <c:showBubbleSize val="0"/>
        </c:dLbls>
        <c:gapWidth val="150"/>
        <c:axId val="264132344"/>
        <c:axId val="26413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385.06</c:v>
                </c:pt>
                <c:pt idx="4">
                  <c:v>373.09</c:v>
                </c:pt>
              </c:numCache>
            </c:numRef>
          </c:val>
          <c:smooth val="0"/>
        </c:ser>
        <c:dLbls>
          <c:showLegendKey val="0"/>
          <c:showVal val="0"/>
          <c:showCatName val="0"/>
          <c:showSerName val="0"/>
          <c:showPercent val="0"/>
          <c:showBubbleSize val="0"/>
        </c:dLbls>
        <c:marker val="1"/>
        <c:smooth val="0"/>
        <c:axId val="264132344"/>
        <c:axId val="264130384"/>
      </c:lineChart>
      <c:dateAx>
        <c:axId val="264132344"/>
        <c:scaling>
          <c:orientation val="minMax"/>
        </c:scaling>
        <c:delete val="1"/>
        <c:axPos val="b"/>
        <c:numFmt formatCode="ge" sourceLinked="1"/>
        <c:majorTickMark val="none"/>
        <c:minorTickMark val="none"/>
        <c:tickLblPos val="none"/>
        <c:crossAx val="264130384"/>
        <c:crosses val="autoZero"/>
        <c:auto val="1"/>
        <c:lblOffset val="100"/>
        <c:baseTimeUnit val="years"/>
      </c:dateAx>
      <c:valAx>
        <c:axId val="26413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13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82.84</c:v>
                </c:pt>
                <c:pt idx="1">
                  <c:v>85.52</c:v>
                </c:pt>
                <c:pt idx="2">
                  <c:v>82.82</c:v>
                </c:pt>
                <c:pt idx="3">
                  <c:v>85.94</c:v>
                </c:pt>
                <c:pt idx="4">
                  <c:v>94.46</c:v>
                </c:pt>
              </c:numCache>
            </c:numRef>
          </c:val>
        </c:ser>
        <c:dLbls>
          <c:showLegendKey val="0"/>
          <c:showVal val="0"/>
          <c:showCatName val="0"/>
          <c:showSerName val="0"/>
          <c:showPercent val="0"/>
          <c:showBubbleSize val="0"/>
        </c:dLbls>
        <c:gapWidth val="150"/>
        <c:axId val="264129208"/>
        <c:axId val="26451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99.07</c:v>
                </c:pt>
                <c:pt idx="4">
                  <c:v>99.99</c:v>
                </c:pt>
              </c:numCache>
            </c:numRef>
          </c:val>
          <c:smooth val="0"/>
        </c:ser>
        <c:dLbls>
          <c:showLegendKey val="0"/>
          <c:showVal val="0"/>
          <c:showCatName val="0"/>
          <c:showSerName val="0"/>
          <c:showPercent val="0"/>
          <c:showBubbleSize val="0"/>
        </c:dLbls>
        <c:marker val="1"/>
        <c:smooth val="0"/>
        <c:axId val="264129208"/>
        <c:axId val="264516504"/>
      </c:lineChart>
      <c:dateAx>
        <c:axId val="264129208"/>
        <c:scaling>
          <c:orientation val="minMax"/>
        </c:scaling>
        <c:delete val="1"/>
        <c:axPos val="b"/>
        <c:numFmt formatCode="ge" sourceLinked="1"/>
        <c:majorTickMark val="none"/>
        <c:minorTickMark val="none"/>
        <c:tickLblPos val="none"/>
        <c:crossAx val="264516504"/>
        <c:crosses val="autoZero"/>
        <c:auto val="1"/>
        <c:lblOffset val="100"/>
        <c:baseTimeUnit val="years"/>
      </c:dateAx>
      <c:valAx>
        <c:axId val="26451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12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303.08999999999997</c:v>
                </c:pt>
                <c:pt idx="1">
                  <c:v>288.66000000000003</c:v>
                </c:pt>
                <c:pt idx="2">
                  <c:v>302.08</c:v>
                </c:pt>
                <c:pt idx="3">
                  <c:v>294.16000000000003</c:v>
                </c:pt>
                <c:pt idx="4">
                  <c:v>299.11</c:v>
                </c:pt>
              </c:numCache>
            </c:numRef>
          </c:val>
        </c:ser>
        <c:dLbls>
          <c:showLegendKey val="0"/>
          <c:showVal val="0"/>
          <c:showCatName val="0"/>
          <c:showSerName val="0"/>
          <c:showPercent val="0"/>
          <c:showBubbleSize val="0"/>
        </c:dLbls>
        <c:gapWidth val="150"/>
        <c:axId val="264517680"/>
        <c:axId val="26451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173.03</c:v>
                </c:pt>
                <c:pt idx="4">
                  <c:v>171.15</c:v>
                </c:pt>
              </c:numCache>
            </c:numRef>
          </c:val>
          <c:smooth val="0"/>
        </c:ser>
        <c:dLbls>
          <c:showLegendKey val="0"/>
          <c:showVal val="0"/>
          <c:showCatName val="0"/>
          <c:showSerName val="0"/>
          <c:showPercent val="0"/>
          <c:showBubbleSize val="0"/>
        </c:dLbls>
        <c:marker val="1"/>
        <c:smooth val="0"/>
        <c:axId val="264517680"/>
        <c:axId val="264518072"/>
      </c:lineChart>
      <c:dateAx>
        <c:axId val="264517680"/>
        <c:scaling>
          <c:orientation val="minMax"/>
        </c:scaling>
        <c:delete val="1"/>
        <c:axPos val="b"/>
        <c:numFmt formatCode="ge" sourceLinked="1"/>
        <c:majorTickMark val="none"/>
        <c:minorTickMark val="none"/>
        <c:tickLblPos val="none"/>
        <c:crossAx val="264518072"/>
        <c:crosses val="autoZero"/>
        <c:auto val="1"/>
        <c:lblOffset val="100"/>
        <c:baseTimeUnit val="years"/>
      </c:dateAx>
      <c:valAx>
        <c:axId val="26451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1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40"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栗原市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71748</v>
      </c>
      <c r="AJ8" s="56"/>
      <c r="AK8" s="56"/>
      <c r="AL8" s="56"/>
      <c r="AM8" s="56"/>
      <c r="AN8" s="56"/>
      <c r="AO8" s="56"/>
      <c r="AP8" s="57"/>
      <c r="AQ8" s="47">
        <f>データ!R6</f>
        <v>804.97</v>
      </c>
      <c r="AR8" s="47"/>
      <c r="AS8" s="47"/>
      <c r="AT8" s="47"/>
      <c r="AU8" s="47"/>
      <c r="AV8" s="47"/>
      <c r="AW8" s="47"/>
      <c r="AX8" s="47"/>
      <c r="AY8" s="47">
        <f>データ!S6</f>
        <v>89.13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59.97</v>
      </c>
      <c r="K10" s="47"/>
      <c r="L10" s="47"/>
      <c r="M10" s="47"/>
      <c r="N10" s="47"/>
      <c r="O10" s="47"/>
      <c r="P10" s="47"/>
      <c r="Q10" s="47"/>
      <c r="R10" s="47">
        <f>データ!O6</f>
        <v>68.98</v>
      </c>
      <c r="S10" s="47"/>
      <c r="T10" s="47"/>
      <c r="U10" s="47"/>
      <c r="V10" s="47"/>
      <c r="W10" s="47"/>
      <c r="X10" s="47"/>
      <c r="Y10" s="47"/>
      <c r="Z10" s="78">
        <f>データ!P6</f>
        <v>5387</v>
      </c>
      <c r="AA10" s="78"/>
      <c r="AB10" s="78"/>
      <c r="AC10" s="78"/>
      <c r="AD10" s="78"/>
      <c r="AE10" s="78"/>
      <c r="AF10" s="78"/>
      <c r="AG10" s="78"/>
      <c r="AH10" s="2"/>
      <c r="AI10" s="78">
        <f>データ!T6</f>
        <v>49297</v>
      </c>
      <c r="AJ10" s="78"/>
      <c r="AK10" s="78"/>
      <c r="AL10" s="78"/>
      <c r="AM10" s="78"/>
      <c r="AN10" s="78"/>
      <c r="AO10" s="78"/>
      <c r="AP10" s="78"/>
      <c r="AQ10" s="47">
        <f>データ!U6</f>
        <v>204.16</v>
      </c>
      <c r="AR10" s="47"/>
      <c r="AS10" s="47"/>
      <c r="AT10" s="47"/>
      <c r="AU10" s="47"/>
      <c r="AV10" s="47"/>
      <c r="AW10" s="47"/>
      <c r="AX10" s="47"/>
      <c r="AY10" s="47">
        <f>データ!V6</f>
        <v>241.46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42137</v>
      </c>
      <c r="D6" s="31">
        <f t="shared" si="3"/>
        <v>46</v>
      </c>
      <c r="E6" s="31">
        <f t="shared" si="3"/>
        <v>1</v>
      </c>
      <c r="F6" s="31">
        <f t="shared" si="3"/>
        <v>0</v>
      </c>
      <c r="G6" s="31">
        <f t="shared" si="3"/>
        <v>1</v>
      </c>
      <c r="H6" s="31" t="str">
        <f t="shared" si="3"/>
        <v>宮城県　栗原市</v>
      </c>
      <c r="I6" s="31" t="str">
        <f t="shared" si="3"/>
        <v>法適用</v>
      </c>
      <c r="J6" s="31" t="str">
        <f t="shared" si="3"/>
        <v>水道事業</v>
      </c>
      <c r="K6" s="31" t="str">
        <f t="shared" si="3"/>
        <v>末端給水事業</v>
      </c>
      <c r="L6" s="31" t="str">
        <f t="shared" si="3"/>
        <v>A5</v>
      </c>
      <c r="M6" s="32" t="str">
        <f t="shared" si="3"/>
        <v>-</v>
      </c>
      <c r="N6" s="32">
        <f t="shared" si="3"/>
        <v>59.97</v>
      </c>
      <c r="O6" s="32">
        <f t="shared" si="3"/>
        <v>68.98</v>
      </c>
      <c r="P6" s="32">
        <f t="shared" si="3"/>
        <v>5387</v>
      </c>
      <c r="Q6" s="32">
        <f t="shared" si="3"/>
        <v>71748</v>
      </c>
      <c r="R6" s="32">
        <f t="shared" si="3"/>
        <v>804.97</v>
      </c>
      <c r="S6" s="32">
        <f t="shared" si="3"/>
        <v>89.13</v>
      </c>
      <c r="T6" s="32">
        <f t="shared" si="3"/>
        <v>49297</v>
      </c>
      <c r="U6" s="32">
        <f t="shared" si="3"/>
        <v>204.16</v>
      </c>
      <c r="V6" s="32">
        <f t="shared" si="3"/>
        <v>241.46</v>
      </c>
      <c r="W6" s="33">
        <f>IF(W7="",NA(),W7)</f>
        <v>87.36</v>
      </c>
      <c r="X6" s="33">
        <f t="shared" ref="X6:AF6" si="4">IF(X7="",NA(),X7)</f>
        <v>91.42</v>
      </c>
      <c r="Y6" s="33">
        <f t="shared" si="4"/>
        <v>90.21</v>
      </c>
      <c r="Z6" s="33">
        <f t="shared" si="4"/>
        <v>92.36</v>
      </c>
      <c r="AA6" s="33">
        <f t="shared" si="4"/>
        <v>101.73</v>
      </c>
      <c r="AB6" s="33">
        <f t="shared" si="4"/>
        <v>107.68</v>
      </c>
      <c r="AC6" s="33">
        <f t="shared" si="4"/>
        <v>108.24</v>
      </c>
      <c r="AD6" s="33">
        <f t="shared" si="4"/>
        <v>107.8</v>
      </c>
      <c r="AE6" s="33">
        <f t="shared" si="4"/>
        <v>109.04</v>
      </c>
      <c r="AF6" s="33">
        <f t="shared" si="4"/>
        <v>109.64</v>
      </c>
      <c r="AG6" s="32" t="str">
        <f>IF(AG7="","",IF(AG7="-","【-】","【"&amp;SUBSTITUTE(TEXT(AG7,"#,##0.00"),"-","△")&amp;"】"))</f>
        <v>【113.56】</v>
      </c>
      <c r="AH6" s="33">
        <f>IF(AH7="",NA(),AH7)</f>
        <v>0.31</v>
      </c>
      <c r="AI6" s="33">
        <f t="shared" ref="AI6:AQ6" si="5">IF(AI7="",NA(),AI7)</f>
        <v>13.43</v>
      </c>
      <c r="AJ6" s="33">
        <f t="shared" si="5"/>
        <v>26.47</v>
      </c>
      <c r="AK6" s="32">
        <f t="shared" si="5"/>
        <v>0</v>
      </c>
      <c r="AL6" s="32">
        <f t="shared" si="5"/>
        <v>0</v>
      </c>
      <c r="AM6" s="33">
        <f t="shared" si="5"/>
        <v>4.67</v>
      </c>
      <c r="AN6" s="33">
        <f t="shared" si="5"/>
        <v>4.46</v>
      </c>
      <c r="AO6" s="33">
        <f t="shared" si="5"/>
        <v>4.3899999999999997</v>
      </c>
      <c r="AP6" s="33">
        <f t="shared" si="5"/>
        <v>3.77</v>
      </c>
      <c r="AQ6" s="33">
        <f t="shared" si="5"/>
        <v>3.62</v>
      </c>
      <c r="AR6" s="32" t="str">
        <f>IF(AR7="","",IF(AR7="-","【-】","【"&amp;SUBSTITUTE(TEXT(AR7,"#,##0.00"),"-","△")&amp;"】"))</f>
        <v>【0.87】</v>
      </c>
      <c r="AS6" s="33">
        <f>IF(AS7="",NA(),AS7)</f>
        <v>2857.38</v>
      </c>
      <c r="AT6" s="33">
        <f t="shared" ref="AT6:BB6" si="6">IF(AT7="",NA(),AT7)</f>
        <v>1486.66</v>
      </c>
      <c r="AU6" s="33">
        <f t="shared" si="6"/>
        <v>528.29999999999995</v>
      </c>
      <c r="AV6" s="33">
        <f t="shared" si="6"/>
        <v>277.70999999999998</v>
      </c>
      <c r="AW6" s="33">
        <f t="shared" si="6"/>
        <v>306.5</v>
      </c>
      <c r="AX6" s="33">
        <f t="shared" si="6"/>
        <v>695.41</v>
      </c>
      <c r="AY6" s="33">
        <f t="shared" si="6"/>
        <v>701</v>
      </c>
      <c r="AZ6" s="33">
        <f t="shared" si="6"/>
        <v>739.59</v>
      </c>
      <c r="BA6" s="33">
        <f t="shared" si="6"/>
        <v>382.09</v>
      </c>
      <c r="BB6" s="33">
        <f t="shared" si="6"/>
        <v>371.31</v>
      </c>
      <c r="BC6" s="32" t="str">
        <f>IF(BC7="","",IF(BC7="-","【-】","【"&amp;SUBSTITUTE(TEXT(BC7,"#,##0.00"),"-","△")&amp;"】"))</f>
        <v>【262.74】</v>
      </c>
      <c r="BD6" s="33">
        <f>IF(BD7="",NA(),BD7)</f>
        <v>743.92</v>
      </c>
      <c r="BE6" s="33">
        <f t="shared" ref="BE6:BM6" si="7">IF(BE7="",NA(),BE7)</f>
        <v>673.84</v>
      </c>
      <c r="BF6" s="33">
        <f t="shared" si="7"/>
        <v>642.70000000000005</v>
      </c>
      <c r="BG6" s="33">
        <f t="shared" si="7"/>
        <v>603.79999999999995</v>
      </c>
      <c r="BH6" s="33">
        <f t="shared" si="7"/>
        <v>515.24</v>
      </c>
      <c r="BI6" s="33">
        <f t="shared" si="7"/>
        <v>343.45</v>
      </c>
      <c r="BJ6" s="33">
        <f t="shared" si="7"/>
        <v>330.99</v>
      </c>
      <c r="BK6" s="33">
        <f t="shared" si="7"/>
        <v>324.08999999999997</v>
      </c>
      <c r="BL6" s="33">
        <f t="shared" si="7"/>
        <v>385.06</v>
      </c>
      <c r="BM6" s="33">
        <f t="shared" si="7"/>
        <v>373.09</v>
      </c>
      <c r="BN6" s="32" t="str">
        <f>IF(BN7="","",IF(BN7="-","【-】","【"&amp;SUBSTITUTE(TEXT(BN7,"#,##0.00"),"-","△")&amp;"】"))</f>
        <v>【276.38】</v>
      </c>
      <c r="BO6" s="33">
        <f>IF(BO7="",NA(),BO7)</f>
        <v>82.84</v>
      </c>
      <c r="BP6" s="33">
        <f t="shared" ref="BP6:BX6" si="8">IF(BP7="",NA(),BP7)</f>
        <v>85.52</v>
      </c>
      <c r="BQ6" s="33">
        <f t="shared" si="8"/>
        <v>82.82</v>
      </c>
      <c r="BR6" s="33">
        <f t="shared" si="8"/>
        <v>85.94</v>
      </c>
      <c r="BS6" s="33">
        <f t="shared" si="8"/>
        <v>94.46</v>
      </c>
      <c r="BT6" s="33">
        <f t="shared" si="8"/>
        <v>99.61</v>
      </c>
      <c r="BU6" s="33">
        <f t="shared" si="8"/>
        <v>100.27</v>
      </c>
      <c r="BV6" s="33">
        <f t="shared" si="8"/>
        <v>99.46</v>
      </c>
      <c r="BW6" s="33">
        <f t="shared" si="8"/>
        <v>99.07</v>
      </c>
      <c r="BX6" s="33">
        <f t="shared" si="8"/>
        <v>99.99</v>
      </c>
      <c r="BY6" s="32" t="str">
        <f>IF(BY7="","",IF(BY7="-","【-】","【"&amp;SUBSTITUTE(TEXT(BY7,"#,##0.00"),"-","△")&amp;"】"))</f>
        <v>【104.99】</v>
      </c>
      <c r="BZ6" s="33">
        <f>IF(BZ7="",NA(),BZ7)</f>
        <v>303.08999999999997</v>
      </c>
      <c r="CA6" s="33">
        <f t="shared" ref="CA6:CI6" si="9">IF(CA7="",NA(),CA7)</f>
        <v>288.66000000000003</v>
      </c>
      <c r="CB6" s="33">
        <f t="shared" si="9"/>
        <v>302.08</v>
      </c>
      <c r="CC6" s="33">
        <f t="shared" si="9"/>
        <v>294.16000000000003</v>
      </c>
      <c r="CD6" s="33">
        <f t="shared" si="9"/>
        <v>299.11</v>
      </c>
      <c r="CE6" s="33">
        <f t="shared" si="9"/>
        <v>169.59</v>
      </c>
      <c r="CF6" s="33">
        <f t="shared" si="9"/>
        <v>169.62</v>
      </c>
      <c r="CG6" s="33">
        <f t="shared" si="9"/>
        <v>171.78</v>
      </c>
      <c r="CH6" s="33">
        <f t="shared" si="9"/>
        <v>173.03</v>
      </c>
      <c r="CI6" s="33">
        <f t="shared" si="9"/>
        <v>171.15</v>
      </c>
      <c r="CJ6" s="32" t="str">
        <f>IF(CJ7="","",IF(CJ7="-","【-】","【"&amp;SUBSTITUTE(TEXT(CJ7,"#,##0.00"),"-","△")&amp;"】"))</f>
        <v>【163.72】</v>
      </c>
      <c r="CK6" s="33">
        <f>IF(CK7="",NA(),CK7)</f>
        <v>52.47</v>
      </c>
      <c r="CL6" s="33">
        <f t="shared" ref="CL6:CT6" si="10">IF(CL7="",NA(),CL7)</f>
        <v>52.89</v>
      </c>
      <c r="CM6" s="33">
        <f t="shared" si="10"/>
        <v>51.49</v>
      </c>
      <c r="CN6" s="33">
        <f t="shared" si="10"/>
        <v>50.83</v>
      </c>
      <c r="CO6" s="33">
        <f t="shared" si="10"/>
        <v>49.65</v>
      </c>
      <c r="CP6" s="33">
        <f t="shared" si="10"/>
        <v>60.04</v>
      </c>
      <c r="CQ6" s="33">
        <f t="shared" si="10"/>
        <v>59.88</v>
      </c>
      <c r="CR6" s="33">
        <f t="shared" si="10"/>
        <v>59.68</v>
      </c>
      <c r="CS6" s="33">
        <f t="shared" si="10"/>
        <v>58.58</v>
      </c>
      <c r="CT6" s="33">
        <f t="shared" si="10"/>
        <v>58.53</v>
      </c>
      <c r="CU6" s="32" t="str">
        <f>IF(CU7="","",IF(CU7="-","【-】","【"&amp;SUBSTITUTE(TEXT(CU7,"#,##0.00"),"-","△")&amp;"】"))</f>
        <v>【59.76】</v>
      </c>
      <c r="CV6" s="33">
        <f>IF(CV7="",NA(),CV7)</f>
        <v>70.06</v>
      </c>
      <c r="CW6" s="33">
        <f t="shared" ref="CW6:DE6" si="11">IF(CW7="",NA(),CW7)</f>
        <v>74.709999999999994</v>
      </c>
      <c r="CX6" s="33">
        <f t="shared" si="11"/>
        <v>75.25</v>
      </c>
      <c r="CY6" s="33">
        <f t="shared" si="11"/>
        <v>76.150000000000006</v>
      </c>
      <c r="CZ6" s="33">
        <f t="shared" si="11"/>
        <v>76.97</v>
      </c>
      <c r="DA6" s="33">
        <f t="shared" si="11"/>
        <v>87.33</v>
      </c>
      <c r="DB6" s="33">
        <f t="shared" si="11"/>
        <v>87.65</v>
      </c>
      <c r="DC6" s="33">
        <f t="shared" si="11"/>
        <v>87.63</v>
      </c>
      <c r="DD6" s="33">
        <f t="shared" si="11"/>
        <v>85.23</v>
      </c>
      <c r="DE6" s="33">
        <f t="shared" si="11"/>
        <v>85.26</v>
      </c>
      <c r="DF6" s="32" t="str">
        <f>IF(DF7="","",IF(DF7="-","【-】","【"&amp;SUBSTITUTE(TEXT(DF7,"#,##0.00"),"-","△")&amp;"】"))</f>
        <v>【89.95】</v>
      </c>
      <c r="DG6" s="33">
        <f>IF(DG7="",NA(),DG7)</f>
        <v>27.66</v>
      </c>
      <c r="DH6" s="33">
        <f t="shared" ref="DH6:DP6" si="12">IF(DH7="",NA(),DH7)</f>
        <v>29.47</v>
      </c>
      <c r="DI6" s="33">
        <f t="shared" si="12"/>
        <v>30.86</v>
      </c>
      <c r="DJ6" s="33">
        <f t="shared" si="12"/>
        <v>38.549999999999997</v>
      </c>
      <c r="DK6" s="33">
        <f t="shared" si="12"/>
        <v>41.07</v>
      </c>
      <c r="DL6" s="33">
        <f t="shared" si="12"/>
        <v>37.71</v>
      </c>
      <c r="DM6" s="33">
        <f t="shared" si="12"/>
        <v>38.69</v>
      </c>
      <c r="DN6" s="33">
        <f t="shared" si="12"/>
        <v>39.65</v>
      </c>
      <c r="DO6" s="33">
        <f t="shared" si="12"/>
        <v>44.31</v>
      </c>
      <c r="DP6" s="33">
        <f t="shared" si="12"/>
        <v>45.75</v>
      </c>
      <c r="DQ6" s="32" t="str">
        <f>IF(DQ7="","",IF(DQ7="-","【-】","【"&amp;SUBSTITUTE(TEXT(DQ7,"#,##0.00"),"-","△")&amp;"】"))</f>
        <v>【47.18】</v>
      </c>
      <c r="DR6" s="33">
        <f>IF(DR7="",NA(),DR7)</f>
        <v>6.38</v>
      </c>
      <c r="DS6" s="33">
        <f t="shared" ref="DS6:EA6" si="13">IF(DS7="",NA(),DS7)</f>
        <v>7.51</v>
      </c>
      <c r="DT6" s="33">
        <f t="shared" si="13"/>
        <v>7.59</v>
      </c>
      <c r="DU6" s="33">
        <f t="shared" si="13"/>
        <v>8.68</v>
      </c>
      <c r="DV6" s="33">
        <f t="shared" si="13"/>
        <v>11.39</v>
      </c>
      <c r="DW6" s="33">
        <f t="shared" si="13"/>
        <v>7.67</v>
      </c>
      <c r="DX6" s="33">
        <f t="shared" si="13"/>
        <v>8.4</v>
      </c>
      <c r="DY6" s="33">
        <f t="shared" si="13"/>
        <v>9.7100000000000009</v>
      </c>
      <c r="DZ6" s="33">
        <f t="shared" si="13"/>
        <v>10.09</v>
      </c>
      <c r="EA6" s="33">
        <f t="shared" si="13"/>
        <v>10.54</v>
      </c>
      <c r="EB6" s="32" t="str">
        <f>IF(EB7="","",IF(EB7="-","【-】","【"&amp;SUBSTITUTE(TEXT(EB7,"#,##0.00"),"-","△")&amp;"】"))</f>
        <v>【13.18】</v>
      </c>
      <c r="EC6" s="33">
        <f>IF(EC7="",NA(),EC7)</f>
        <v>0.17</v>
      </c>
      <c r="ED6" s="33">
        <f t="shared" ref="ED6:EL6" si="14">IF(ED7="",NA(),ED7)</f>
        <v>0.35</v>
      </c>
      <c r="EE6" s="33">
        <f t="shared" si="14"/>
        <v>0.85</v>
      </c>
      <c r="EF6" s="33">
        <f t="shared" si="14"/>
        <v>0.21</v>
      </c>
      <c r="EG6" s="33">
        <f t="shared" si="14"/>
        <v>0.17</v>
      </c>
      <c r="EH6" s="33">
        <f t="shared" si="14"/>
        <v>0.84</v>
      </c>
      <c r="EI6" s="33">
        <f t="shared" si="14"/>
        <v>0.78</v>
      </c>
      <c r="EJ6" s="33">
        <f t="shared" si="14"/>
        <v>0.83</v>
      </c>
      <c r="EK6" s="33">
        <f t="shared" si="14"/>
        <v>0.6</v>
      </c>
      <c r="EL6" s="33">
        <f t="shared" si="14"/>
        <v>0.56000000000000005</v>
      </c>
      <c r="EM6" s="32" t="str">
        <f>IF(EM7="","",IF(EM7="-","【-】","【"&amp;SUBSTITUTE(TEXT(EM7,"#,##0.00"),"-","△")&amp;"】"))</f>
        <v>【0.85】</v>
      </c>
    </row>
    <row r="7" spans="1:143" s="34" customFormat="1">
      <c r="A7" s="26"/>
      <c r="B7" s="35">
        <v>2015</v>
      </c>
      <c r="C7" s="35">
        <v>42137</v>
      </c>
      <c r="D7" s="35">
        <v>46</v>
      </c>
      <c r="E7" s="35">
        <v>1</v>
      </c>
      <c r="F7" s="35">
        <v>0</v>
      </c>
      <c r="G7" s="35">
        <v>1</v>
      </c>
      <c r="H7" s="35" t="s">
        <v>92</v>
      </c>
      <c r="I7" s="35" t="s">
        <v>93</v>
      </c>
      <c r="J7" s="35" t="s">
        <v>94</v>
      </c>
      <c r="K7" s="35" t="s">
        <v>95</v>
      </c>
      <c r="L7" s="35" t="s">
        <v>96</v>
      </c>
      <c r="M7" s="36" t="s">
        <v>97</v>
      </c>
      <c r="N7" s="36">
        <v>59.97</v>
      </c>
      <c r="O7" s="36">
        <v>68.98</v>
      </c>
      <c r="P7" s="36">
        <v>5387</v>
      </c>
      <c r="Q7" s="36">
        <v>71748</v>
      </c>
      <c r="R7" s="36">
        <v>804.97</v>
      </c>
      <c r="S7" s="36">
        <v>89.13</v>
      </c>
      <c r="T7" s="36">
        <v>49297</v>
      </c>
      <c r="U7" s="36">
        <v>204.16</v>
      </c>
      <c r="V7" s="36">
        <v>241.46</v>
      </c>
      <c r="W7" s="36">
        <v>87.36</v>
      </c>
      <c r="X7" s="36">
        <v>91.42</v>
      </c>
      <c r="Y7" s="36">
        <v>90.21</v>
      </c>
      <c r="Z7" s="36">
        <v>92.36</v>
      </c>
      <c r="AA7" s="36">
        <v>101.73</v>
      </c>
      <c r="AB7" s="36">
        <v>107.68</v>
      </c>
      <c r="AC7" s="36">
        <v>108.24</v>
      </c>
      <c r="AD7" s="36">
        <v>107.8</v>
      </c>
      <c r="AE7" s="36">
        <v>109.04</v>
      </c>
      <c r="AF7" s="36">
        <v>109.64</v>
      </c>
      <c r="AG7" s="36">
        <v>113.56</v>
      </c>
      <c r="AH7" s="36">
        <v>0.31</v>
      </c>
      <c r="AI7" s="36">
        <v>13.43</v>
      </c>
      <c r="AJ7" s="36">
        <v>26.47</v>
      </c>
      <c r="AK7" s="36">
        <v>0</v>
      </c>
      <c r="AL7" s="36">
        <v>0</v>
      </c>
      <c r="AM7" s="36">
        <v>4.67</v>
      </c>
      <c r="AN7" s="36">
        <v>4.46</v>
      </c>
      <c r="AO7" s="36">
        <v>4.3899999999999997</v>
      </c>
      <c r="AP7" s="36">
        <v>3.77</v>
      </c>
      <c r="AQ7" s="36">
        <v>3.62</v>
      </c>
      <c r="AR7" s="36">
        <v>0.87</v>
      </c>
      <c r="AS7" s="36">
        <v>2857.38</v>
      </c>
      <c r="AT7" s="36">
        <v>1486.66</v>
      </c>
      <c r="AU7" s="36">
        <v>528.29999999999995</v>
      </c>
      <c r="AV7" s="36">
        <v>277.70999999999998</v>
      </c>
      <c r="AW7" s="36">
        <v>306.5</v>
      </c>
      <c r="AX7" s="36">
        <v>695.41</v>
      </c>
      <c r="AY7" s="36">
        <v>701</v>
      </c>
      <c r="AZ7" s="36">
        <v>739.59</v>
      </c>
      <c r="BA7" s="36">
        <v>382.09</v>
      </c>
      <c r="BB7" s="36">
        <v>371.31</v>
      </c>
      <c r="BC7" s="36">
        <v>262.74</v>
      </c>
      <c r="BD7" s="36">
        <v>743.92</v>
      </c>
      <c r="BE7" s="36">
        <v>673.84</v>
      </c>
      <c r="BF7" s="36">
        <v>642.70000000000005</v>
      </c>
      <c r="BG7" s="36">
        <v>603.79999999999995</v>
      </c>
      <c r="BH7" s="36">
        <v>515.24</v>
      </c>
      <c r="BI7" s="36">
        <v>343.45</v>
      </c>
      <c r="BJ7" s="36">
        <v>330.99</v>
      </c>
      <c r="BK7" s="36">
        <v>324.08999999999997</v>
      </c>
      <c r="BL7" s="36">
        <v>385.06</v>
      </c>
      <c r="BM7" s="36">
        <v>373.09</v>
      </c>
      <c r="BN7" s="36">
        <v>276.38</v>
      </c>
      <c r="BO7" s="36">
        <v>82.84</v>
      </c>
      <c r="BP7" s="36">
        <v>85.52</v>
      </c>
      <c r="BQ7" s="36">
        <v>82.82</v>
      </c>
      <c r="BR7" s="36">
        <v>85.94</v>
      </c>
      <c r="BS7" s="36">
        <v>94.46</v>
      </c>
      <c r="BT7" s="36">
        <v>99.61</v>
      </c>
      <c r="BU7" s="36">
        <v>100.27</v>
      </c>
      <c r="BV7" s="36">
        <v>99.46</v>
      </c>
      <c r="BW7" s="36">
        <v>99.07</v>
      </c>
      <c r="BX7" s="36">
        <v>99.99</v>
      </c>
      <c r="BY7" s="36">
        <v>104.99</v>
      </c>
      <c r="BZ7" s="36">
        <v>303.08999999999997</v>
      </c>
      <c r="CA7" s="36">
        <v>288.66000000000003</v>
      </c>
      <c r="CB7" s="36">
        <v>302.08</v>
      </c>
      <c r="CC7" s="36">
        <v>294.16000000000003</v>
      </c>
      <c r="CD7" s="36">
        <v>299.11</v>
      </c>
      <c r="CE7" s="36">
        <v>169.59</v>
      </c>
      <c r="CF7" s="36">
        <v>169.62</v>
      </c>
      <c r="CG7" s="36">
        <v>171.78</v>
      </c>
      <c r="CH7" s="36">
        <v>173.03</v>
      </c>
      <c r="CI7" s="36">
        <v>171.15</v>
      </c>
      <c r="CJ7" s="36">
        <v>163.72</v>
      </c>
      <c r="CK7" s="36">
        <v>52.47</v>
      </c>
      <c r="CL7" s="36">
        <v>52.89</v>
      </c>
      <c r="CM7" s="36">
        <v>51.49</v>
      </c>
      <c r="CN7" s="36">
        <v>50.83</v>
      </c>
      <c r="CO7" s="36">
        <v>49.65</v>
      </c>
      <c r="CP7" s="36">
        <v>60.04</v>
      </c>
      <c r="CQ7" s="36">
        <v>59.88</v>
      </c>
      <c r="CR7" s="36">
        <v>59.68</v>
      </c>
      <c r="CS7" s="36">
        <v>58.58</v>
      </c>
      <c r="CT7" s="36">
        <v>58.53</v>
      </c>
      <c r="CU7" s="36">
        <v>59.76</v>
      </c>
      <c r="CV7" s="36">
        <v>70.06</v>
      </c>
      <c r="CW7" s="36">
        <v>74.709999999999994</v>
      </c>
      <c r="CX7" s="36">
        <v>75.25</v>
      </c>
      <c r="CY7" s="36">
        <v>76.150000000000006</v>
      </c>
      <c r="CZ7" s="36">
        <v>76.97</v>
      </c>
      <c r="DA7" s="36">
        <v>87.33</v>
      </c>
      <c r="DB7" s="36">
        <v>87.65</v>
      </c>
      <c r="DC7" s="36">
        <v>87.63</v>
      </c>
      <c r="DD7" s="36">
        <v>85.23</v>
      </c>
      <c r="DE7" s="36">
        <v>85.26</v>
      </c>
      <c r="DF7" s="36">
        <v>89.95</v>
      </c>
      <c r="DG7" s="36">
        <v>27.66</v>
      </c>
      <c r="DH7" s="36">
        <v>29.47</v>
      </c>
      <c r="DI7" s="36">
        <v>30.86</v>
      </c>
      <c r="DJ7" s="36">
        <v>38.549999999999997</v>
      </c>
      <c r="DK7" s="36">
        <v>41.07</v>
      </c>
      <c r="DL7" s="36">
        <v>37.71</v>
      </c>
      <c r="DM7" s="36">
        <v>38.69</v>
      </c>
      <c r="DN7" s="36">
        <v>39.65</v>
      </c>
      <c r="DO7" s="36">
        <v>44.31</v>
      </c>
      <c r="DP7" s="36">
        <v>45.75</v>
      </c>
      <c r="DQ7" s="36">
        <v>47.18</v>
      </c>
      <c r="DR7" s="36">
        <v>6.38</v>
      </c>
      <c r="DS7" s="36">
        <v>7.51</v>
      </c>
      <c r="DT7" s="36">
        <v>7.59</v>
      </c>
      <c r="DU7" s="36">
        <v>8.68</v>
      </c>
      <c r="DV7" s="36">
        <v>11.39</v>
      </c>
      <c r="DW7" s="36">
        <v>7.67</v>
      </c>
      <c r="DX7" s="36">
        <v>8.4</v>
      </c>
      <c r="DY7" s="36">
        <v>9.7100000000000009</v>
      </c>
      <c r="DZ7" s="36">
        <v>10.09</v>
      </c>
      <c r="EA7" s="36">
        <v>10.54</v>
      </c>
      <c r="EB7" s="36">
        <v>13.18</v>
      </c>
      <c r="EC7" s="36">
        <v>0.17</v>
      </c>
      <c r="ED7" s="36">
        <v>0.35</v>
      </c>
      <c r="EE7" s="36">
        <v>0.85</v>
      </c>
      <c r="EF7" s="36">
        <v>0.21</v>
      </c>
      <c r="EG7" s="36">
        <v>0.17</v>
      </c>
      <c r="EH7" s="36">
        <v>0.84</v>
      </c>
      <c r="EI7" s="36">
        <v>0.78</v>
      </c>
      <c r="EJ7" s="36">
        <v>0.83</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和也</cp:lastModifiedBy>
  <cp:lastPrinted>2017-02-07T02:01:52Z</cp:lastPrinted>
  <dcterms:created xsi:type="dcterms:W3CDTF">2017-02-01T08:34:27Z</dcterms:created>
  <dcterms:modified xsi:type="dcterms:W3CDTF">2017-02-07T02:01:54Z</dcterms:modified>
  <cp:category/>
</cp:coreProperties>
</file>