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<sst xmlns="http://schemas.openxmlformats.org/spreadsheetml/2006/main" count="226" uniqueCount="111">
  <si>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</si>
  <si>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</si>
  <si>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</si>
  <si>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</si>
  <si>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</si>
  <si>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</si>
  <si>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</si>
  <si>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</si>
  <si>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</si>
  <si>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</si>
  <si>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</si>
  <si>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</si>
  <si>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</si>
  <si>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</si>
  <si>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</si>
  <si>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</si>
  <si>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</si>
  <si>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</si>
  <si>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</si>
  <si>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</si>
  <si>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</si>
  <si>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</si>
  <si>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</si>
  <si>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</si>
  <si>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</si>
  <si>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</si>
  <si>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</si>
  <si>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</si>
  <si>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</si>
  <si>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</si>
  <si>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</si>
  <si>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</si>
  <si>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</si>
  <si>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</si>
  <si>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</si>
  <si>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</si>
  <si>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</si>
  <si>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</si>
  <si>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</si>
  <si>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</si>
  <si>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</si>
  <si>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</si>
  <si>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</si>
  <si>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</si>
  <si>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</si>
  <si>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</si>
  <si>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</si>
  <si>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</si>
  <si>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</si>
  <si>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</si>
  <si>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</si>
  <si>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</si>
  <si>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</si>
  <si>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</si>
  <si>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</si>
  <si>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</si>
  <si>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</si>
  <si>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</si>
  <si>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</si>
  <si>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</si>
  <si>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</si>
  <si>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</si>
  <si>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</si>
  <si>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</si>
  <si>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</si>
  <si>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</si>
  <si>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</si>
  <si>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</si>
  <si>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</si>
  <si>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</si>
  <si>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</si>
  <si>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</si>
  <si>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</si>
  <si>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</si>
  <si>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</si>
  <si>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</si>
  <si>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</si>
  <si>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</si>
  <si>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</si>
  <si>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</si>
  <si>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</si>
  <si>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</si>
  <si>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</si>
  <si>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</si>
  <si>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</si>
  <si>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</si>
  <si>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</si>
  <si>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</si>
  <si>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</si>
  <si>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</si>
  <si>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</si>
  <si>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</si>
  <si>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</si>
  <si>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</si>
  <si>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</si>
  <si>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</si>
  <si>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美里町</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</si>
  <si>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</si>
  <si>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</si>
  <si>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</si>
  <si>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</si>
  <si>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</si>
  <si>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</si>
  <si>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</si>
  <si>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</si>
  <si>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</si>
  <si>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</si>
  <si>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</si>
  <si>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①収益的収支比率について
　100％を下回っている。これは、地方債償還金の財源のうち、一般会計繰入金の一部及び資本費平準化債等を資本的収入として計上しているためである。
④企業債残高対事業規模比率について
　平成27年度は急増している。これは、地方債現在高合計から控除する一般会計負担金を地方公営企業法施行規則第21条第3項にかかるもののみと変更したため、急増したものである。
⑤経費回収率について
　平成27年度は減少している。これは、平成28年度からの地方公営企業法適用に伴い、打ち切り決算となったため、平成28年3月分の使用料が決算に含まれなかったため、減少したものである。
⑥汚水処理原価について
　平成27年度は増加している。これは、平成28年度からの地方公営企業法適用に伴う準備経費の支出があったため、増加したものである。
⑧水洗化率について
　類似団体の平均値を下回っている。これは、汚水管きょの整備途上であり、処理区域面積が年々拡大しているため、比率が伸びにくい状況である。今までの水洗化率の推移及び整備予定等を踏まえると、類似団体の平均値に到達するのは概ね平成42年度ごろと思われる。</t>
    <rPh sb="104" eb="106">
      <t>ヘイセイ</t>
    </rPh>
    <rPh sb="108" eb="110">
      <t>ネンド</t>
    </rPh>
    <rPh sb="111" eb="113">
      <t>キュウゾウ</t>
    </rPh>
    <rPh sb="132" eb="134">
      <t>コウジョ</t>
    </rPh>
    <rPh sb="136" eb="138">
      <t>イッパン</t>
    </rPh>
    <rPh sb="138" eb="140">
      <t>カイケイ</t>
    </rPh>
    <rPh sb="140" eb="143">
      <t>フタンキン</t>
    </rPh>
    <rPh sb="144" eb="146">
      <t>チホウ</t>
    </rPh>
    <rPh sb="146" eb="148">
      <t>コウエイ</t>
    </rPh>
    <rPh sb="148" eb="150">
      <t>キギョウ</t>
    </rPh>
    <rPh sb="150" eb="151">
      <t>ホウ</t>
    </rPh>
    <rPh sb="151" eb="153">
      <t>セコウ</t>
    </rPh>
    <rPh sb="153" eb="155">
      <t>キソク</t>
    </rPh>
    <rPh sb="155" eb="156">
      <t>ダイ</t>
    </rPh>
    <rPh sb="158" eb="159">
      <t>ジョウ</t>
    </rPh>
    <rPh sb="159" eb="160">
      <t>ダイ</t>
    </rPh>
    <rPh sb="161" eb="162">
      <t>コウ</t>
    </rPh>
    <rPh sb="171" eb="173">
      <t>ヘンコウ</t>
    </rPh>
    <rPh sb="178" eb="180">
      <t>キュウゾウ</t>
    </rPh>
    <rPh sb="201" eb="203">
      <t>ヘイセイ</t>
    </rPh>
    <rPh sb="205" eb="207">
      <t>ネンド</t>
    </rPh>
    <rPh sb="208" eb="210">
      <t>ゲンショウ</t>
    </rPh>
    <rPh sb="219" eb="221">
      <t>ヘイセイ</t>
    </rPh>
    <rPh sb="223" eb="225">
      <t>ネンド</t>
    </rPh>
    <rPh sb="228" eb="230">
      <t>チホウ</t>
    </rPh>
    <rPh sb="230" eb="232">
      <t>コウエイ</t>
    </rPh>
    <rPh sb="232" eb="234">
      <t>キギョウ</t>
    </rPh>
    <rPh sb="234" eb="235">
      <t>ホウ</t>
    </rPh>
    <rPh sb="235" eb="237">
      <t>テキヨウ</t>
    </rPh>
    <rPh sb="238" eb="239">
      <t>トモナ</t>
    </rPh>
    <rPh sb="241" eb="242">
      <t>ウ</t>
    </rPh>
    <rPh sb="243" eb="244">
      <t>キ</t>
    </rPh>
    <rPh sb="245" eb="247">
      <t>ケッサン</t>
    </rPh>
    <rPh sb="254" eb="256">
      <t>ヘイセイ</t>
    </rPh>
    <rPh sb="258" eb="259">
      <t>ネン</t>
    </rPh>
    <rPh sb="260" eb="261">
      <t>ガツ</t>
    </rPh>
    <rPh sb="261" eb="262">
      <t>ブン</t>
    </rPh>
    <rPh sb="263" eb="266">
      <t>シヨウリョウ</t>
    </rPh>
    <rPh sb="267" eb="269">
      <t>ケッサン</t>
    </rPh>
    <rPh sb="270" eb="271">
      <t>フク</t>
    </rPh>
    <rPh sb="280" eb="281">
      <t>ゲン</t>
    </rPh>
    <rPh sb="281" eb="282">
      <t>ショウ</t>
    </rPh>
    <rPh sb="304" eb="306">
      <t>ヘイセイ</t>
    </rPh>
    <rPh sb="308" eb="310">
      <t>ネンド</t>
    </rPh>
    <rPh sb="311" eb="313">
      <t>ゾウカ</t>
    </rPh>
    <rPh sb="343" eb="345">
      <t>ジュンビ</t>
    </rPh>
    <rPh sb="345" eb="347">
      <t>ケイヒ</t>
    </rPh>
    <rPh sb="348" eb="350">
      <t>シシュツ</t>
    </rPh>
    <rPh sb="357" eb="359">
      <t>ゾウカ</t>
    </rPh>
    <phoneticPr fontId="4"/>
  </si>
  <si>
    <t>③管渠改善率について
　管渠の改善は東日本大震災によるものを除き、実施していない。しかし、供用開始から20年を経過しているため、マンホールポンプ等の更新を順次実施しなければならない。</t>
    <phoneticPr fontId="4"/>
  </si>
  <si>
    <t>　短期的な課題としては、水洗化率の向上が挙げれらる。
　水洗化率を向上させることが、料金収入の向上に繋がり、経費回収率等の他の指標の改善も期待できる。
　中長期的な課題としては、汚水管きょ整備の完了が挙げられる。
　整備途上であり早期完成させ、より多くの住民に利用してもらえる環境を作らなければならない。</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</si>
</sst>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formatCode="#,##0.00;&quot;△&quot;#,##0.00">
                  <c:v>0</c:v>
                </c:pt>
                <c:pt idx="1">
                  <c:v>2.9</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14950144"/>
        <c:axId val="114952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0.1</c:v>
                </c:pt>
                <c:pt idx="2">
                  <c:v>7.0000000000000007E-2</c:v>
                </c:pt>
                <c:pt idx="3">
                  <c:v>0.04</c:v>
                </c:pt>
                <c:pt idx="4">
                  <c:v>0.11</c:v>
                </c:pt>
              </c:numCache>
            </c:numRef>
          </c:val>
          <c:smooth val="0"/>
        </c:ser>
        <c:dLbls>
          <c:showLegendKey val="0"/>
          <c:showVal val="0"/>
          <c:showCatName val="0"/>
          <c:showSerName val="0"/>
          <c:showPercent val="0"/>
          <c:showBubbleSize val="0"/>
        </c:dLbls>
        <c:marker val="1"/>
        <c:smooth val="0"/>
        <c:axId val="114950144"/>
        <c:axId val="114952064"/>
      </c:lineChart>
      <c:dateAx>
        <c:axId val="114950144"/>
        <c:scaling>
          <c:orientation val="minMax"/>
        </c:scaling>
        <c:delete val="1"/>
        <c:axPos val="b"/>
        <c:numFmt formatCode="ge" sourceLinked="1"/>
        <c:majorTickMark val="none"/>
        <c:minorTickMark val="none"/>
        <c:tickLblPos val="none"/>
        <c:crossAx val="114952064"/>
        <c:crosses val="autoZero"/>
        <c:auto val="1"/>
        <c:lblOffset val="100"/>
        <c:baseTimeUnit val="years"/>
      </c:dateAx>
      <c:valAx>
        <c:axId val="11495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95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5143040"/>
        <c:axId val="11514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53.79</c:v>
                </c:pt>
                <c:pt idx="1">
                  <c:v>55.41</c:v>
                </c:pt>
                <c:pt idx="2">
                  <c:v>55.81</c:v>
                </c:pt>
                <c:pt idx="3">
                  <c:v>54.44</c:v>
                </c:pt>
                <c:pt idx="4">
                  <c:v>54.67</c:v>
                </c:pt>
              </c:numCache>
            </c:numRef>
          </c:val>
          <c:smooth val="0"/>
        </c:ser>
        <c:dLbls>
          <c:showLegendKey val="0"/>
          <c:showVal val="0"/>
          <c:showCatName val="0"/>
          <c:showSerName val="0"/>
          <c:showPercent val="0"/>
          <c:showBubbleSize val="0"/>
        </c:dLbls>
        <c:marker val="1"/>
        <c:smooth val="0"/>
        <c:axId val="115143040"/>
        <c:axId val="115144960"/>
      </c:lineChart>
      <c:dateAx>
        <c:axId val="115143040"/>
        <c:scaling>
          <c:orientation val="minMax"/>
        </c:scaling>
        <c:delete val="1"/>
        <c:axPos val="b"/>
        <c:numFmt formatCode="ge" sourceLinked="1"/>
        <c:majorTickMark val="none"/>
        <c:minorTickMark val="none"/>
        <c:tickLblPos val="none"/>
        <c:crossAx val="115144960"/>
        <c:crosses val="autoZero"/>
        <c:auto val="1"/>
        <c:lblOffset val="100"/>
        <c:baseTimeUnit val="years"/>
      </c:dateAx>
      <c:valAx>
        <c:axId val="11514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14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72.89</c:v>
                </c:pt>
                <c:pt idx="1">
                  <c:v>76.180000000000007</c:v>
                </c:pt>
                <c:pt idx="2">
                  <c:v>73.64</c:v>
                </c:pt>
                <c:pt idx="3">
                  <c:v>73.819999999999993</c:v>
                </c:pt>
                <c:pt idx="4">
                  <c:v>73.58</c:v>
                </c:pt>
              </c:numCache>
            </c:numRef>
          </c:val>
        </c:ser>
        <c:dLbls>
          <c:showLegendKey val="0"/>
          <c:showVal val="0"/>
          <c:showCatName val="0"/>
          <c:showSerName val="0"/>
          <c:showPercent val="0"/>
          <c:showBubbleSize val="0"/>
        </c:dLbls>
        <c:gapWidth val="150"/>
        <c:axId val="18173952"/>
        <c:axId val="1817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83.76</c:v>
                </c:pt>
                <c:pt idx="1">
                  <c:v>84.12</c:v>
                </c:pt>
                <c:pt idx="2">
                  <c:v>84.41</c:v>
                </c:pt>
                <c:pt idx="3">
                  <c:v>84.2</c:v>
                </c:pt>
                <c:pt idx="4">
                  <c:v>83.8</c:v>
                </c:pt>
              </c:numCache>
            </c:numRef>
          </c:val>
          <c:smooth val="0"/>
        </c:ser>
        <c:dLbls>
          <c:showLegendKey val="0"/>
          <c:showVal val="0"/>
          <c:showCatName val="0"/>
          <c:showSerName val="0"/>
          <c:showPercent val="0"/>
          <c:showBubbleSize val="0"/>
        </c:dLbls>
        <c:marker val="1"/>
        <c:smooth val="0"/>
        <c:axId val="18173952"/>
        <c:axId val="18175872"/>
      </c:lineChart>
      <c:dateAx>
        <c:axId val="18173952"/>
        <c:scaling>
          <c:orientation val="minMax"/>
        </c:scaling>
        <c:delete val="1"/>
        <c:axPos val="b"/>
        <c:numFmt formatCode="ge" sourceLinked="1"/>
        <c:majorTickMark val="none"/>
        <c:minorTickMark val="none"/>
        <c:tickLblPos val="none"/>
        <c:crossAx val="18175872"/>
        <c:crosses val="autoZero"/>
        <c:auto val="1"/>
        <c:lblOffset val="100"/>
        <c:baseTimeUnit val="years"/>
      </c:dateAx>
      <c:valAx>
        <c:axId val="1817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7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87.73</c:v>
                </c:pt>
                <c:pt idx="1">
                  <c:v>66.94</c:v>
                </c:pt>
                <c:pt idx="2">
                  <c:v>46.76</c:v>
                </c:pt>
                <c:pt idx="3">
                  <c:v>64.87</c:v>
                </c:pt>
                <c:pt idx="4">
                  <c:v>63.87</c:v>
                </c:pt>
              </c:numCache>
            </c:numRef>
          </c:val>
        </c:ser>
        <c:dLbls>
          <c:showLegendKey val="0"/>
          <c:showVal val="0"/>
          <c:showCatName val="0"/>
          <c:showSerName val="0"/>
          <c:showPercent val="0"/>
          <c:showBubbleSize val="0"/>
        </c:dLbls>
        <c:gapWidth val="150"/>
        <c:axId val="114969984"/>
        <c:axId val="114972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4969984"/>
        <c:axId val="114972160"/>
      </c:lineChart>
      <c:dateAx>
        <c:axId val="114969984"/>
        <c:scaling>
          <c:orientation val="minMax"/>
        </c:scaling>
        <c:delete val="1"/>
        <c:axPos val="b"/>
        <c:numFmt formatCode="ge" sourceLinked="1"/>
        <c:majorTickMark val="none"/>
        <c:minorTickMark val="none"/>
        <c:tickLblPos val="none"/>
        <c:crossAx val="114972160"/>
        <c:crosses val="autoZero"/>
        <c:auto val="1"/>
        <c:lblOffset val="100"/>
        <c:baseTimeUnit val="years"/>
      </c:dateAx>
      <c:valAx>
        <c:axId val="11497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96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4985984"/>
        <c:axId val="11500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4985984"/>
        <c:axId val="115008640"/>
      </c:lineChart>
      <c:dateAx>
        <c:axId val="114985984"/>
        <c:scaling>
          <c:orientation val="minMax"/>
        </c:scaling>
        <c:delete val="1"/>
        <c:axPos val="b"/>
        <c:numFmt formatCode="ge" sourceLinked="1"/>
        <c:majorTickMark val="none"/>
        <c:minorTickMark val="none"/>
        <c:tickLblPos val="none"/>
        <c:crossAx val="115008640"/>
        <c:crosses val="autoZero"/>
        <c:auto val="1"/>
        <c:lblOffset val="100"/>
        <c:baseTimeUnit val="years"/>
      </c:dateAx>
      <c:valAx>
        <c:axId val="11500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98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5255936"/>
        <c:axId val="11526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5255936"/>
        <c:axId val="115266304"/>
      </c:lineChart>
      <c:dateAx>
        <c:axId val="115255936"/>
        <c:scaling>
          <c:orientation val="minMax"/>
        </c:scaling>
        <c:delete val="1"/>
        <c:axPos val="b"/>
        <c:numFmt formatCode="ge" sourceLinked="1"/>
        <c:majorTickMark val="none"/>
        <c:minorTickMark val="none"/>
        <c:tickLblPos val="none"/>
        <c:crossAx val="115266304"/>
        <c:crosses val="autoZero"/>
        <c:auto val="1"/>
        <c:lblOffset val="100"/>
        <c:baseTimeUnit val="years"/>
      </c:dateAx>
      <c:valAx>
        <c:axId val="11526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25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4886912"/>
        <c:axId val="11489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4886912"/>
        <c:axId val="114897280"/>
      </c:lineChart>
      <c:dateAx>
        <c:axId val="114886912"/>
        <c:scaling>
          <c:orientation val="minMax"/>
        </c:scaling>
        <c:delete val="1"/>
        <c:axPos val="b"/>
        <c:numFmt formatCode="ge" sourceLinked="1"/>
        <c:majorTickMark val="none"/>
        <c:minorTickMark val="none"/>
        <c:tickLblPos val="none"/>
        <c:crossAx val="114897280"/>
        <c:crosses val="autoZero"/>
        <c:auto val="1"/>
        <c:lblOffset val="100"/>
        <c:baseTimeUnit val="years"/>
      </c:dateAx>
      <c:valAx>
        <c:axId val="11489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88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4931584"/>
        <c:axId val="11493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4931584"/>
        <c:axId val="114933760"/>
      </c:lineChart>
      <c:dateAx>
        <c:axId val="114931584"/>
        <c:scaling>
          <c:orientation val="minMax"/>
        </c:scaling>
        <c:delete val="1"/>
        <c:axPos val="b"/>
        <c:numFmt formatCode="ge" sourceLinked="1"/>
        <c:majorTickMark val="none"/>
        <c:minorTickMark val="none"/>
        <c:tickLblPos val="none"/>
        <c:crossAx val="114933760"/>
        <c:crosses val="autoZero"/>
        <c:auto val="1"/>
        <c:lblOffset val="100"/>
        <c:baseTimeUnit val="years"/>
      </c:dateAx>
      <c:valAx>
        <c:axId val="11493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93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423.96</c:v>
                </c:pt>
                <c:pt idx="1">
                  <c:v>394.7</c:v>
                </c:pt>
                <c:pt idx="2">
                  <c:v>320.72000000000003</c:v>
                </c:pt>
                <c:pt idx="3">
                  <c:v>281.92</c:v>
                </c:pt>
                <c:pt idx="4">
                  <c:v>2938.04</c:v>
                </c:pt>
              </c:numCache>
            </c:numRef>
          </c:val>
        </c:ser>
        <c:dLbls>
          <c:showLegendKey val="0"/>
          <c:showVal val="0"/>
          <c:showCatName val="0"/>
          <c:showSerName val="0"/>
          <c:showPercent val="0"/>
          <c:showBubbleSize val="0"/>
        </c:dLbls>
        <c:gapWidth val="150"/>
        <c:axId val="115152384"/>
        <c:axId val="11515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1334.01</c:v>
                </c:pt>
                <c:pt idx="1">
                  <c:v>1273.52</c:v>
                </c:pt>
                <c:pt idx="2">
                  <c:v>1209.95</c:v>
                </c:pt>
                <c:pt idx="3">
                  <c:v>1136.5</c:v>
                </c:pt>
                <c:pt idx="4">
                  <c:v>1118.56</c:v>
                </c:pt>
              </c:numCache>
            </c:numRef>
          </c:val>
          <c:smooth val="0"/>
        </c:ser>
        <c:dLbls>
          <c:showLegendKey val="0"/>
          <c:showVal val="0"/>
          <c:showCatName val="0"/>
          <c:showSerName val="0"/>
          <c:showPercent val="0"/>
          <c:showBubbleSize val="0"/>
        </c:dLbls>
        <c:marker val="1"/>
        <c:smooth val="0"/>
        <c:axId val="115152384"/>
        <c:axId val="115154304"/>
      </c:lineChart>
      <c:dateAx>
        <c:axId val="115152384"/>
        <c:scaling>
          <c:orientation val="minMax"/>
        </c:scaling>
        <c:delete val="1"/>
        <c:axPos val="b"/>
        <c:numFmt formatCode="ge" sourceLinked="1"/>
        <c:majorTickMark val="none"/>
        <c:minorTickMark val="none"/>
        <c:tickLblPos val="none"/>
        <c:crossAx val="115154304"/>
        <c:crosses val="autoZero"/>
        <c:auto val="1"/>
        <c:lblOffset val="100"/>
        <c:baseTimeUnit val="years"/>
      </c:dateAx>
      <c:valAx>
        <c:axId val="11515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15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55.21</c:v>
                </c:pt>
                <c:pt idx="1">
                  <c:v>55.81</c:v>
                </c:pt>
                <c:pt idx="2">
                  <c:v>69.77</c:v>
                </c:pt>
                <c:pt idx="3">
                  <c:v>76.03</c:v>
                </c:pt>
                <c:pt idx="4">
                  <c:v>55.09</c:v>
                </c:pt>
              </c:numCache>
            </c:numRef>
          </c:val>
        </c:ser>
        <c:dLbls>
          <c:showLegendKey val="0"/>
          <c:showVal val="0"/>
          <c:showCatName val="0"/>
          <c:showSerName val="0"/>
          <c:showPercent val="0"/>
          <c:showBubbleSize val="0"/>
        </c:dLbls>
        <c:gapWidth val="150"/>
        <c:axId val="115197056"/>
        <c:axId val="11519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67.14</c:v>
                </c:pt>
                <c:pt idx="1">
                  <c:v>67.849999999999994</c:v>
                </c:pt>
                <c:pt idx="2">
                  <c:v>69.48</c:v>
                </c:pt>
                <c:pt idx="3">
                  <c:v>71.650000000000006</c:v>
                </c:pt>
                <c:pt idx="4">
                  <c:v>72.33</c:v>
                </c:pt>
              </c:numCache>
            </c:numRef>
          </c:val>
          <c:smooth val="0"/>
        </c:ser>
        <c:dLbls>
          <c:showLegendKey val="0"/>
          <c:showVal val="0"/>
          <c:showCatName val="0"/>
          <c:showSerName val="0"/>
          <c:showPercent val="0"/>
          <c:showBubbleSize val="0"/>
        </c:dLbls>
        <c:marker val="1"/>
        <c:smooth val="0"/>
        <c:axId val="115197056"/>
        <c:axId val="115198976"/>
      </c:lineChart>
      <c:dateAx>
        <c:axId val="115197056"/>
        <c:scaling>
          <c:orientation val="minMax"/>
        </c:scaling>
        <c:delete val="1"/>
        <c:axPos val="b"/>
        <c:numFmt formatCode="ge" sourceLinked="1"/>
        <c:majorTickMark val="none"/>
        <c:minorTickMark val="none"/>
        <c:tickLblPos val="none"/>
        <c:crossAx val="115198976"/>
        <c:crosses val="autoZero"/>
        <c:auto val="1"/>
        <c:lblOffset val="100"/>
        <c:baseTimeUnit val="years"/>
      </c:dateAx>
      <c:valAx>
        <c:axId val="11519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19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368.36</c:v>
                </c:pt>
                <c:pt idx="1">
                  <c:v>366.95</c:v>
                </c:pt>
                <c:pt idx="2">
                  <c:v>299.11</c:v>
                </c:pt>
                <c:pt idx="3">
                  <c:v>280.18</c:v>
                </c:pt>
                <c:pt idx="4">
                  <c:v>349.1</c:v>
                </c:pt>
              </c:numCache>
            </c:numRef>
          </c:val>
        </c:ser>
        <c:dLbls>
          <c:showLegendKey val="0"/>
          <c:showVal val="0"/>
          <c:showCatName val="0"/>
          <c:showSerName val="0"/>
          <c:showPercent val="0"/>
          <c:showBubbleSize val="0"/>
        </c:dLbls>
        <c:gapWidth val="150"/>
        <c:axId val="115106560"/>
        <c:axId val="11510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224.83</c:v>
                </c:pt>
                <c:pt idx="1">
                  <c:v>224.94</c:v>
                </c:pt>
                <c:pt idx="2">
                  <c:v>220.67</c:v>
                </c:pt>
                <c:pt idx="3">
                  <c:v>217.82</c:v>
                </c:pt>
                <c:pt idx="4">
                  <c:v>215.28</c:v>
                </c:pt>
              </c:numCache>
            </c:numRef>
          </c:val>
          <c:smooth val="0"/>
        </c:ser>
        <c:dLbls>
          <c:showLegendKey val="0"/>
          <c:showVal val="0"/>
          <c:showCatName val="0"/>
          <c:showSerName val="0"/>
          <c:showPercent val="0"/>
          <c:showBubbleSize val="0"/>
        </c:dLbls>
        <c:marker val="1"/>
        <c:smooth val="0"/>
        <c:axId val="115106560"/>
        <c:axId val="115108480"/>
      </c:lineChart>
      <c:dateAx>
        <c:axId val="115106560"/>
        <c:scaling>
          <c:orientation val="minMax"/>
        </c:scaling>
        <c:delete val="1"/>
        <c:axPos val="b"/>
        <c:numFmt formatCode="ge" sourceLinked="1"/>
        <c:majorTickMark val="none"/>
        <c:minorTickMark val="none"/>
        <c:tickLblPos val="none"/>
        <c:crossAx val="115108480"/>
        <c:crosses val="autoZero"/>
        <c:auto val="1"/>
        <c:lblOffset val="100"/>
        <c:baseTimeUnit val="years"/>
      </c:dateAx>
      <c:valAx>
        <c:axId val="11510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10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43"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宮城県　美里町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Cc2</v>
      </c>
      <c r="X8" s="70"/>
      <c r="Y8" s="70"/>
      <c r="Z8" s="70"/>
      <c r="AA8" s="70"/>
      <c r="AB8" s="70"/>
      <c r="AC8" s="70"/>
      <c r="AD8" s="3"/>
      <c r="AE8" s="3"/>
      <c r="AF8" s="3"/>
      <c r="AG8" s="3"/>
      <c r="AH8" s="3"/>
      <c r="AI8" s="3"/>
      <c r="AJ8" s="3"/>
      <c r="AK8" s="3"/>
      <c r="AL8" s="64">
        <f>データ!R6</f>
        <v>25185</v>
      </c>
      <c r="AM8" s="64"/>
      <c r="AN8" s="64"/>
      <c r="AO8" s="64"/>
      <c r="AP8" s="64"/>
      <c r="AQ8" s="64"/>
      <c r="AR8" s="64"/>
      <c r="AS8" s="64"/>
      <c r="AT8" s="63">
        <f>データ!S6</f>
        <v>74.95</v>
      </c>
      <c r="AU8" s="63"/>
      <c r="AV8" s="63"/>
      <c r="AW8" s="63"/>
      <c r="AX8" s="63"/>
      <c r="AY8" s="63"/>
      <c r="AZ8" s="63"/>
      <c r="BA8" s="63"/>
      <c r="BB8" s="63">
        <f>データ!T6</f>
        <v>336.02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37.31</v>
      </c>
      <c r="Q10" s="63"/>
      <c r="R10" s="63"/>
      <c r="S10" s="63"/>
      <c r="T10" s="63"/>
      <c r="U10" s="63"/>
      <c r="V10" s="63"/>
      <c r="W10" s="63">
        <f>データ!P6</f>
        <v>87.9</v>
      </c>
      <c r="X10" s="63"/>
      <c r="Y10" s="63"/>
      <c r="Z10" s="63"/>
      <c r="AA10" s="63"/>
      <c r="AB10" s="63"/>
      <c r="AC10" s="63"/>
      <c r="AD10" s="64">
        <f>データ!Q6</f>
        <v>3670</v>
      </c>
      <c r="AE10" s="64"/>
      <c r="AF10" s="64"/>
      <c r="AG10" s="64"/>
      <c r="AH10" s="64"/>
      <c r="AI10" s="64"/>
      <c r="AJ10" s="64"/>
      <c r="AK10" s="2"/>
      <c r="AL10" s="64">
        <f>データ!U6</f>
        <v>9352</v>
      </c>
      <c r="AM10" s="64"/>
      <c r="AN10" s="64"/>
      <c r="AO10" s="64"/>
      <c r="AP10" s="64"/>
      <c r="AQ10" s="64"/>
      <c r="AR10" s="64"/>
      <c r="AS10" s="64"/>
      <c r="AT10" s="63">
        <f>データ!V6</f>
        <v>3.03</v>
      </c>
      <c r="AU10" s="63"/>
      <c r="AV10" s="63"/>
      <c r="AW10" s="63"/>
      <c r="AX10" s="63"/>
      <c r="AY10" s="63"/>
      <c r="AZ10" s="63"/>
      <c r="BA10" s="63"/>
      <c r="BB10" s="63">
        <f>データ!W6</f>
        <v>3086.47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45055</v>
      </c>
      <c r="D6" s="31">
        <f t="shared" si="3"/>
        <v>47</v>
      </c>
      <c r="E6" s="31">
        <f t="shared" si="3"/>
        <v>17</v>
      </c>
      <c r="F6" s="31">
        <f t="shared" si="3"/>
        <v>1</v>
      </c>
      <c r="G6" s="31">
        <f t="shared" si="3"/>
        <v>0</v>
      </c>
      <c r="H6" s="31" t="str">
        <f t="shared" si="3"/>
        <v>宮城県　美里町</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37.31</v>
      </c>
      <c r="P6" s="32">
        <f t="shared" si="3"/>
        <v>87.9</v>
      </c>
      <c r="Q6" s="32">
        <f t="shared" si="3"/>
        <v>3670</v>
      </c>
      <c r="R6" s="32">
        <f t="shared" si="3"/>
        <v>25185</v>
      </c>
      <c r="S6" s="32">
        <f t="shared" si="3"/>
        <v>74.95</v>
      </c>
      <c r="T6" s="32">
        <f t="shared" si="3"/>
        <v>336.02</v>
      </c>
      <c r="U6" s="32">
        <f t="shared" si="3"/>
        <v>9352</v>
      </c>
      <c r="V6" s="32">
        <f t="shared" si="3"/>
        <v>3.03</v>
      </c>
      <c r="W6" s="32">
        <f t="shared" si="3"/>
        <v>3086.47</v>
      </c>
      <c r="X6" s="33">
        <f>IF(X7="",NA(),X7)</f>
        <v>87.73</v>
      </c>
      <c r="Y6" s="33">
        <f t="shared" ref="Y6:AG6" si="4">IF(Y7="",NA(),Y7)</f>
        <v>66.94</v>
      </c>
      <c r="Z6" s="33">
        <f t="shared" si="4"/>
        <v>46.76</v>
      </c>
      <c r="AA6" s="33">
        <f t="shared" si="4"/>
        <v>64.87</v>
      </c>
      <c r="AB6" s="33">
        <f t="shared" si="4"/>
        <v>63.87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423.96</v>
      </c>
      <c r="BF6" s="33">
        <f t="shared" ref="BF6:BN6" si="7">IF(BF7="",NA(),BF7)</f>
        <v>394.7</v>
      </c>
      <c r="BG6" s="33">
        <f t="shared" si="7"/>
        <v>320.72000000000003</v>
      </c>
      <c r="BH6" s="33">
        <f t="shared" si="7"/>
        <v>281.92</v>
      </c>
      <c r="BI6" s="33">
        <f t="shared" si="7"/>
        <v>2938.04</v>
      </c>
      <c r="BJ6" s="33">
        <f t="shared" si="7"/>
        <v>1334.01</v>
      </c>
      <c r="BK6" s="33">
        <f t="shared" si="7"/>
        <v>1273.52</v>
      </c>
      <c r="BL6" s="33">
        <f t="shared" si="7"/>
        <v>1209.95</v>
      </c>
      <c r="BM6" s="33">
        <f t="shared" si="7"/>
        <v>1136.5</v>
      </c>
      <c r="BN6" s="33">
        <f t="shared" si="7"/>
        <v>1118.56</v>
      </c>
      <c r="BO6" s="32" t="str">
        <f>IF(BO7="","",IF(BO7="-","【-】","【"&amp;SUBSTITUTE(TEXT(BO7,"#,##0.00"),"-","△")&amp;"】"))</f>
        <v>【763.62】</v>
      </c>
      <c r="BP6" s="33">
        <f>IF(BP7="",NA(),BP7)</f>
        <v>55.21</v>
      </c>
      <c r="BQ6" s="33">
        <f t="shared" ref="BQ6:BY6" si="8">IF(BQ7="",NA(),BQ7)</f>
        <v>55.81</v>
      </c>
      <c r="BR6" s="33">
        <f t="shared" si="8"/>
        <v>69.77</v>
      </c>
      <c r="BS6" s="33">
        <f t="shared" si="8"/>
        <v>76.03</v>
      </c>
      <c r="BT6" s="33">
        <f t="shared" si="8"/>
        <v>55.09</v>
      </c>
      <c r="BU6" s="33">
        <f t="shared" si="8"/>
        <v>67.14</v>
      </c>
      <c r="BV6" s="33">
        <f t="shared" si="8"/>
        <v>67.849999999999994</v>
      </c>
      <c r="BW6" s="33">
        <f t="shared" si="8"/>
        <v>69.48</v>
      </c>
      <c r="BX6" s="33">
        <f t="shared" si="8"/>
        <v>71.650000000000006</v>
      </c>
      <c r="BY6" s="33">
        <f t="shared" si="8"/>
        <v>72.33</v>
      </c>
      <c r="BZ6" s="32" t="str">
        <f>IF(BZ7="","",IF(BZ7="-","【-】","【"&amp;SUBSTITUTE(TEXT(BZ7,"#,##0.00"),"-","△")&amp;"】"))</f>
        <v>【98.53】</v>
      </c>
      <c r="CA6" s="33">
        <f>IF(CA7="",NA(),CA7)</f>
        <v>368.36</v>
      </c>
      <c r="CB6" s="33">
        <f t="shared" ref="CB6:CJ6" si="9">IF(CB7="",NA(),CB7)</f>
        <v>366.95</v>
      </c>
      <c r="CC6" s="33">
        <f t="shared" si="9"/>
        <v>299.11</v>
      </c>
      <c r="CD6" s="33">
        <f t="shared" si="9"/>
        <v>280.18</v>
      </c>
      <c r="CE6" s="33">
        <f t="shared" si="9"/>
        <v>349.1</v>
      </c>
      <c r="CF6" s="33">
        <f t="shared" si="9"/>
        <v>224.83</v>
      </c>
      <c r="CG6" s="33">
        <f t="shared" si="9"/>
        <v>224.94</v>
      </c>
      <c r="CH6" s="33">
        <f t="shared" si="9"/>
        <v>220.67</v>
      </c>
      <c r="CI6" s="33">
        <f t="shared" si="9"/>
        <v>217.82</v>
      </c>
      <c r="CJ6" s="33">
        <f t="shared" si="9"/>
        <v>215.28</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53.79</v>
      </c>
      <c r="CR6" s="33">
        <f t="shared" si="10"/>
        <v>55.41</v>
      </c>
      <c r="CS6" s="33">
        <f t="shared" si="10"/>
        <v>55.81</v>
      </c>
      <c r="CT6" s="33">
        <f t="shared" si="10"/>
        <v>54.44</v>
      </c>
      <c r="CU6" s="33">
        <f t="shared" si="10"/>
        <v>54.67</v>
      </c>
      <c r="CV6" s="32" t="str">
        <f>IF(CV7="","",IF(CV7="-","【-】","【"&amp;SUBSTITUTE(TEXT(CV7,"#,##0.00"),"-","△")&amp;"】"))</f>
        <v>【60.01】</v>
      </c>
      <c r="CW6" s="33">
        <f>IF(CW7="",NA(),CW7)</f>
        <v>72.89</v>
      </c>
      <c r="CX6" s="33">
        <f t="shared" ref="CX6:DF6" si="11">IF(CX7="",NA(),CX7)</f>
        <v>76.180000000000007</v>
      </c>
      <c r="CY6" s="33">
        <f t="shared" si="11"/>
        <v>73.64</v>
      </c>
      <c r="CZ6" s="33">
        <f t="shared" si="11"/>
        <v>73.819999999999993</v>
      </c>
      <c r="DA6" s="33">
        <f t="shared" si="11"/>
        <v>73.58</v>
      </c>
      <c r="DB6" s="33">
        <f t="shared" si="11"/>
        <v>83.76</v>
      </c>
      <c r="DC6" s="33">
        <f t="shared" si="11"/>
        <v>84.12</v>
      </c>
      <c r="DD6" s="33">
        <f t="shared" si="11"/>
        <v>84.41</v>
      </c>
      <c r="DE6" s="33">
        <f t="shared" si="11"/>
        <v>84.2</v>
      </c>
      <c r="DF6" s="33">
        <f t="shared" si="11"/>
        <v>83.8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3">
        <f t="shared" ref="EE6:EM6" si="14">IF(EE7="",NA(),EE7)</f>
        <v>2.9</v>
      </c>
      <c r="EF6" s="32">
        <f t="shared" si="14"/>
        <v>0</v>
      </c>
      <c r="EG6" s="32">
        <f t="shared" si="14"/>
        <v>0</v>
      </c>
      <c r="EH6" s="32">
        <f t="shared" si="14"/>
        <v>0</v>
      </c>
      <c r="EI6" s="33">
        <f t="shared" si="14"/>
        <v>0.01</v>
      </c>
      <c r="EJ6" s="33">
        <f t="shared" si="14"/>
        <v>0.1</v>
      </c>
      <c r="EK6" s="33">
        <f t="shared" si="14"/>
        <v>7.0000000000000007E-2</v>
      </c>
      <c r="EL6" s="33">
        <f t="shared" si="14"/>
        <v>0.04</v>
      </c>
      <c r="EM6" s="33">
        <f t="shared" si="14"/>
        <v>0.11</v>
      </c>
      <c r="EN6" s="32" t="str">
        <f>IF(EN7="","",IF(EN7="-","【-】","【"&amp;SUBSTITUTE(TEXT(EN7,"#,##0.00"),"-","△")&amp;"】"))</f>
        <v>【0.23】</v>
      </c>
    </row>
    <row r="7" spans="1:144" s="34" customFormat="1">
      <c r="A7" s="26"/>
      <c r="B7" s="35">
        <v>2015</v>
      </c>
      <c r="C7" s="35">
        <v>45055</v>
      </c>
      <c r="D7" s="35">
        <v>47</v>
      </c>
      <c r="E7" s="35">
        <v>17</v>
      </c>
      <c r="F7" s="35">
        <v>1</v>
      </c>
      <c r="G7" s="35">
        <v>0</v>
      </c>
      <c r="H7" s="35" t="s">
        <v>96</v>
      </c>
      <c r="I7" s="35" t="s">
        <v>97</v>
      </c>
      <c r="J7" s="35" t="s">
        <v>98</v>
      </c>
      <c r="K7" s="35" t="s">
        <v>99</v>
      </c>
      <c r="L7" s="35" t="s">
        <v>100</v>
      </c>
      <c r="M7" s="36" t="s">
        <v>101</v>
      </c>
      <c r="N7" s="36" t="s">
        <v>102</v>
      </c>
      <c r="O7" s="36">
        <v>37.31</v>
      </c>
      <c r="P7" s="36">
        <v>87.9</v>
      </c>
      <c r="Q7" s="36">
        <v>3670</v>
      </c>
      <c r="R7" s="36">
        <v>25185</v>
      </c>
      <c r="S7" s="36">
        <v>74.95</v>
      </c>
      <c r="T7" s="36">
        <v>336.02</v>
      </c>
      <c r="U7" s="36">
        <v>9352</v>
      </c>
      <c r="V7" s="36">
        <v>3.03</v>
      </c>
      <c r="W7" s="36">
        <v>3086.47</v>
      </c>
      <c r="X7" s="36">
        <v>87.73</v>
      </c>
      <c r="Y7" s="36">
        <v>66.94</v>
      </c>
      <c r="Z7" s="36">
        <v>46.76</v>
      </c>
      <c r="AA7" s="36">
        <v>64.87</v>
      </c>
      <c r="AB7" s="36">
        <v>63.87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423.96</v>
      </c>
      <c r="BF7" s="36">
        <v>394.7</v>
      </c>
      <c r="BG7" s="36">
        <v>320.72000000000003</v>
      </c>
      <c r="BH7" s="36">
        <v>281.92</v>
      </c>
      <c r="BI7" s="36">
        <v>2938.04</v>
      </c>
      <c r="BJ7" s="36">
        <v>1334.01</v>
      </c>
      <c r="BK7" s="36">
        <v>1273.52</v>
      </c>
      <c r="BL7" s="36">
        <v>1209.95</v>
      </c>
      <c r="BM7" s="36">
        <v>1136.5</v>
      </c>
      <c r="BN7" s="36">
        <v>1118.56</v>
      </c>
      <c r="BO7" s="36">
        <v>763.62</v>
      </c>
      <c r="BP7" s="36">
        <v>55.21</v>
      </c>
      <c r="BQ7" s="36">
        <v>55.81</v>
      </c>
      <c r="BR7" s="36">
        <v>69.77</v>
      </c>
      <c r="BS7" s="36">
        <v>76.03</v>
      </c>
      <c r="BT7" s="36">
        <v>55.09</v>
      </c>
      <c r="BU7" s="36">
        <v>67.14</v>
      </c>
      <c r="BV7" s="36">
        <v>67.849999999999994</v>
      </c>
      <c r="BW7" s="36">
        <v>69.48</v>
      </c>
      <c r="BX7" s="36">
        <v>71.650000000000006</v>
      </c>
      <c r="BY7" s="36">
        <v>72.33</v>
      </c>
      <c r="BZ7" s="36">
        <v>98.53</v>
      </c>
      <c r="CA7" s="36">
        <v>368.36</v>
      </c>
      <c r="CB7" s="36">
        <v>366.95</v>
      </c>
      <c r="CC7" s="36">
        <v>299.11</v>
      </c>
      <c r="CD7" s="36">
        <v>280.18</v>
      </c>
      <c r="CE7" s="36">
        <v>349.1</v>
      </c>
      <c r="CF7" s="36">
        <v>224.83</v>
      </c>
      <c r="CG7" s="36">
        <v>224.94</v>
      </c>
      <c r="CH7" s="36">
        <v>220.67</v>
      </c>
      <c r="CI7" s="36">
        <v>217.82</v>
      </c>
      <c r="CJ7" s="36">
        <v>215.28</v>
      </c>
      <c r="CK7" s="36">
        <v>139.69999999999999</v>
      </c>
      <c r="CL7" s="36" t="s">
        <v>101</v>
      </c>
      <c r="CM7" s="36" t="s">
        <v>101</v>
      </c>
      <c r="CN7" s="36" t="s">
        <v>101</v>
      </c>
      <c r="CO7" s="36" t="s">
        <v>101</v>
      </c>
      <c r="CP7" s="36" t="s">
        <v>101</v>
      </c>
      <c r="CQ7" s="36">
        <v>53.79</v>
      </c>
      <c r="CR7" s="36">
        <v>55.41</v>
      </c>
      <c r="CS7" s="36">
        <v>55.81</v>
      </c>
      <c r="CT7" s="36">
        <v>54.44</v>
      </c>
      <c r="CU7" s="36">
        <v>54.67</v>
      </c>
      <c r="CV7" s="36">
        <v>60.01</v>
      </c>
      <c r="CW7" s="36">
        <v>72.89</v>
      </c>
      <c r="CX7" s="36">
        <v>76.180000000000007</v>
      </c>
      <c r="CY7" s="36">
        <v>73.64</v>
      </c>
      <c r="CZ7" s="36">
        <v>73.819999999999993</v>
      </c>
      <c r="DA7" s="36">
        <v>73.58</v>
      </c>
      <c r="DB7" s="36">
        <v>83.76</v>
      </c>
      <c r="DC7" s="36">
        <v>84.12</v>
      </c>
      <c r="DD7" s="36">
        <v>84.41</v>
      </c>
      <c r="DE7" s="36">
        <v>84.2</v>
      </c>
      <c r="DF7" s="36">
        <v>83.8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2.9</v>
      </c>
      <c r="EF7" s="36">
        <v>0</v>
      </c>
      <c r="EG7" s="36">
        <v>0</v>
      </c>
      <c r="EH7" s="36">
        <v>0</v>
      </c>
      <c r="EI7" s="36">
        <v>0.01</v>
      </c>
      <c r="EJ7" s="36">
        <v>0.1</v>
      </c>
      <c r="EK7" s="36">
        <v>7.0000000000000007E-2</v>
      </c>
      <c r="EL7" s="36">
        <v>0.04</v>
      </c>
      <c r="EM7" s="36">
        <v>0.11</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及川 匠</cp:lastModifiedBy>
  <dcterms:created xsi:type="dcterms:W3CDTF">2017-02-08T02:44:58Z</dcterms:created>
  <dcterms:modified xsi:type="dcterms:W3CDTF">2017-02-13T04:20:53Z</dcterms:modified>
  <cp:category/>
</cp:coreProperties>
</file>