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<sst xmlns="http://schemas.openxmlformats.org/spreadsheetml/2006/main" count="221" uniqueCount="111">
  <si>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</si>
  <si>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</si>
  <si>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</si>
  <si>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</si>
  <si>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</si>
  <si>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</si>
  <si>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</si>
  <si>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</si>
  <si>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</si>
  <si>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</si>
  <si>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</si>
  <si>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</si>
  <si>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</si>
  <si>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</si>
  <si>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</si>
  <si>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</si>
  <si>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</si>
  <si>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</si>
  <si>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</si>
  <si>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</si>
  <si>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</si>
  <si>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</si>
  <si>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</si>
  <si>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</si>
  <si>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</si>
  <si>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</si>
  <si>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</si>
  <si>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</si>
  <si>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</si>
  <si>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</si>
  <si>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</si>
  <si>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</si>
  <si>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</si>
  <si>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</si>
  <si>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</si>
  <si>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</si>
  <si>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</si>
  <si>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</si>
  <si>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</si>
  <si>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</si>
  <si>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</si>
  <si>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</si>
  <si>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</si>
  <si>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</si>
  <si>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</si>
  <si>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</si>
  <si>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</si>
  <si>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</si>
  <si>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</si>
  <si>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</si>
  <si>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</si>
  <si>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</si>
  <si>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</si>
  <si>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</si>
  <si>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</si>
  <si>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</si>
  <si>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</si>
  <si>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</si>
  <si>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</si>
  <si>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</si>
  <si>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</si>
  <si>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</si>
  <si>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</si>
  <si>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</si>
  <si>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</si>
  <si>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</si>
  <si>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</si>
  <si>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</si>
  <si>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</si>
  <si>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</si>
  <si>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</si>
  <si>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</si>
  <si>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</si>
  <si>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</si>
  <si>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</si>
  <si>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</si>
  <si>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</si>
  <si>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</si>
  <si>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</si>
  <si>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</si>
  <si>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</si>
  <si>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</si>
  <si>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</si>
  <si>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</si>
  <si>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</si>
  <si>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</si>
  <si>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</si>
  <si>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</si>
  <si>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</si>
  <si>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</si>
  <si>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</si>
  <si>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</si>
  <si>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</si>
  <si>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</si>
  <si>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</si>
  <si>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</si>
  <si>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加美町</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</si>
  <si>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</si>
  <si>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</si>
  <si>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</si>
  <si>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</si>
  <si>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</si>
  <si>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</si>
  <si>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</si>
  <si>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</si>
  <si>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</si>
  <si>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</si>
  <si>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</si>
  <si>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供用開始から20年が経過しましたが長寿命化計画策定の予定はなく、維持管理に努めているところです。
　今後は処理場及び事業の統廃合や見直しなど費用対効果について検討してまいります。</t>
    <rPh sb="1" eb="3">
      <t>キョウヨウ</t>
    </rPh>
    <rPh sb="3" eb="5">
      <t>カイシ</t>
    </rPh>
    <rPh sb="9" eb="10">
      <t>ネン</t>
    </rPh>
    <rPh sb="11" eb="13">
      <t>ケイカ</t>
    </rPh>
    <rPh sb="18" eb="19">
      <t>チョウ</t>
    </rPh>
    <rPh sb="19" eb="22">
      <t>ジュミョウカ</t>
    </rPh>
    <rPh sb="22" eb="24">
      <t>ケイカク</t>
    </rPh>
    <rPh sb="24" eb="26">
      <t>サクテイ</t>
    </rPh>
    <rPh sb="27" eb="29">
      <t>ヨテイ</t>
    </rPh>
    <rPh sb="33" eb="35">
      <t>イジ</t>
    </rPh>
    <rPh sb="35" eb="37">
      <t>カンリ</t>
    </rPh>
    <rPh sb="38" eb="39">
      <t>ツト</t>
    </rPh>
    <rPh sb="51" eb="53">
      <t>コンゴ</t>
    </rPh>
    <rPh sb="54" eb="56">
      <t>ショリ</t>
    </rPh>
    <rPh sb="56" eb="57">
      <t>ジョウ</t>
    </rPh>
    <rPh sb="57" eb="58">
      <t>オヨ</t>
    </rPh>
    <rPh sb="59" eb="61">
      <t>ジギョウ</t>
    </rPh>
    <rPh sb="62" eb="65">
      <t>トウハイゴウ</t>
    </rPh>
    <rPh sb="66" eb="68">
      <t>ミナオ</t>
    </rPh>
    <rPh sb="71" eb="76">
      <t>ヒヨウタイコウカ</t>
    </rPh>
    <rPh sb="80" eb="82">
      <t>ケントウ</t>
    </rPh>
    <phoneticPr fontId="4"/>
  </si>
  <si>
    <t>　経費の内訳は、浄化槽管理と光熱水費で、事業費は年間数十万円と小規模ですが、地域にとって必要な事業ですから、公共下水道と同額の使用料金体系で維持していきたいと考えます。
　また、平成28年度に加美町下水道事業経営戦略を策定しており、事業の実施、進捗管理等を行ってまいります。</t>
    <rPh sb="1" eb="3">
      <t>ケイヒ</t>
    </rPh>
    <rPh sb="4" eb="6">
      <t>ウチワケ</t>
    </rPh>
    <rPh sb="8" eb="11">
      <t>ジョウカソウ</t>
    </rPh>
    <rPh sb="11" eb="13">
      <t>カンリ</t>
    </rPh>
    <rPh sb="14" eb="18">
      <t>コウネツスイヒ</t>
    </rPh>
    <rPh sb="20" eb="22">
      <t>ジギョウ</t>
    </rPh>
    <rPh sb="22" eb="23">
      <t>ヒ</t>
    </rPh>
    <rPh sb="24" eb="26">
      <t>ネンカン</t>
    </rPh>
    <rPh sb="26" eb="29">
      <t>スウジュウマン</t>
    </rPh>
    <rPh sb="28" eb="30">
      <t>マンエン</t>
    </rPh>
    <rPh sb="31" eb="34">
      <t>ショウキボ</t>
    </rPh>
    <rPh sb="38" eb="40">
      <t>チイキ</t>
    </rPh>
    <rPh sb="44" eb="46">
      <t>ヒツヨウ</t>
    </rPh>
    <rPh sb="47" eb="49">
      <t>ジギョウ</t>
    </rPh>
    <rPh sb="54" eb="56">
      <t>コウキョウ</t>
    </rPh>
    <rPh sb="56" eb="59">
      <t>ゲスイドウ</t>
    </rPh>
    <rPh sb="60" eb="62">
      <t>ドウガク</t>
    </rPh>
    <rPh sb="63" eb="66">
      <t>シヨウリョウ</t>
    </rPh>
    <rPh sb="66" eb="67">
      <t>キン</t>
    </rPh>
    <rPh sb="67" eb="69">
      <t>タイケイ</t>
    </rPh>
    <rPh sb="70" eb="72">
      <t>イジ</t>
    </rPh>
    <rPh sb="79" eb="80">
      <t>カンガ</t>
    </rPh>
    <phoneticPr fontId="4"/>
  </si>
  <si>
    <t>　経費回収率が100％を下回っており、使用料で賄えない分について一般会計繰入金を財源としている状況です。
　当該事業地区は、人口が少なく、今後も施設利用率、水洗化率の向上が見込めないうえ、水洗化率100％であっても使用料で経費を回収できない状況です。</t>
    <rPh sb="12" eb="14">
      <t>シタマワ</t>
    </rPh>
    <rPh sb="36" eb="38">
      <t>クリイレ</t>
    </rPh>
    <rPh sb="38" eb="39">
      <t>キン</t>
    </rPh>
    <rPh sb="40" eb="42">
      <t>ザイゲン</t>
    </rPh>
    <rPh sb="47" eb="49">
      <t>ジョウキョウ</t>
    </rPh>
    <rPh sb="54" eb="56">
      <t>トウガイ</t>
    </rPh>
    <rPh sb="56" eb="58">
      <t>ジギョウ</t>
    </rPh>
    <rPh sb="58" eb="60">
      <t>チク</t>
    </rPh>
    <rPh sb="62" eb="64">
      <t>ジンコウ</t>
    </rPh>
    <rPh sb="65" eb="66">
      <t>スク</t>
    </rPh>
    <rPh sb="69" eb="71">
      <t>コンゴ</t>
    </rPh>
    <rPh sb="72" eb="74">
      <t>シセツ</t>
    </rPh>
    <rPh sb="74" eb="77">
      <t>リヨウリツ</t>
    </rPh>
    <rPh sb="78" eb="81">
      <t>スイセンカ</t>
    </rPh>
    <rPh sb="81" eb="82">
      <t>リツ</t>
    </rPh>
    <rPh sb="83" eb="85">
      <t>コウジョウ</t>
    </rPh>
    <rPh sb="86" eb="88">
      <t>ミコ</t>
    </rPh>
    <rPh sb="94" eb="97">
      <t>スイセンカ</t>
    </rPh>
    <rPh sb="97" eb="98">
      <t>リツ</t>
    </rPh>
    <rPh sb="107" eb="110">
      <t>シヨウリョウ</t>
    </rPh>
    <rPh sb="111" eb="113">
      <t>ケイヒ</t>
    </rPh>
    <rPh sb="114" eb="116">
      <t>カイシュウ</t>
    </rPh>
    <rPh sb="120" eb="12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</si>
</sst>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200448"/>
        <c:axId val="855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4200448"/>
        <c:axId val="85505152"/>
      </c:lineChart>
      <c:dateAx>
        <c:axId val="84200448"/>
        <c:scaling>
          <c:orientation val="minMax"/>
        </c:scaling>
        <c:delete val="1"/>
        <c:axPos val="b"/>
        <c:numFmt formatCode="ge" sourceLinked="1"/>
        <c:majorTickMark val="none"/>
        <c:minorTickMark val="none"/>
        <c:tickLblPos val="none"/>
        <c:crossAx val="85505152"/>
        <c:crosses val="autoZero"/>
        <c:auto val="1"/>
        <c:lblOffset val="100"/>
        <c:baseTimeUnit val="years"/>
      </c:dateAx>
      <c:valAx>
        <c:axId val="855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21.05</c:v>
                </c:pt>
                <c:pt idx="1">
                  <c:v>15.79</c:v>
                </c:pt>
                <c:pt idx="2">
                  <c:v>10.53</c:v>
                </c:pt>
                <c:pt idx="3">
                  <c:v>10.53</c:v>
                </c:pt>
                <c:pt idx="4">
                  <c:v>15.79</c:v>
                </c:pt>
              </c:numCache>
            </c:numRef>
          </c:val>
        </c:ser>
        <c:dLbls>
          <c:showLegendKey val="0"/>
          <c:showVal val="0"/>
          <c:showCatName val="0"/>
          <c:showSerName val="0"/>
          <c:showPercent val="0"/>
          <c:showBubbleSize val="0"/>
        </c:dLbls>
        <c:gapWidth val="150"/>
        <c:axId val="50526464"/>
        <c:axId val="506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27.39</c:v>
                </c:pt>
                <c:pt idx="1">
                  <c:v>28.09</c:v>
                </c:pt>
                <c:pt idx="2">
                  <c:v>28.6</c:v>
                </c:pt>
                <c:pt idx="3">
                  <c:v>28.81</c:v>
                </c:pt>
                <c:pt idx="4">
                  <c:v>27.46</c:v>
                </c:pt>
              </c:numCache>
            </c:numRef>
          </c:val>
          <c:smooth val="0"/>
        </c:ser>
        <c:dLbls>
          <c:showLegendKey val="0"/>
          <c:showVal val="0"/>
          <c:showCatName val="0"/>
          <c:showSerName val="0"/>
          <c:showPercent val="0"/>
          <c:showBubbleSize val="0"/>
        </c:dLbls>
        <c:marker val="1"/>
        <c:smooth val="0"/>
        <c:axId val="50526464"/>
        <c:axId val="50659712"/>
      </c:lineChart>
      <c:dateAx>
        <c:axId val="50526464"/>
        <c:scaling>
          <c:orientation val="minMax"/>
        </c:scaling>
        <c:delete val="1"/>
        <c:axPos val="b"/>
        <c:numFmt formatCode="ge" sourceLinked="1"/>
        <c:majorTickMark val="none"/>
        <c:minorTickMark val="none"/>
        <c:tickLblPos val="none"/>
        <c:crossAx val="50659712"/>
        <c:crosses val="autoZero"/>
        <c:auto val="1"/>
        <c:lblOffset val="100"/>
        <c:baseTimeUnit val="years"/>
      </c:dateAx>
      <c:valAx>
        <c:axId val="506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44.44</c:v>
                </c:pt>
                <c:pt idx="1">
                  <c:v>50</c:v>
                </c:pt>
                <c:pt idx="2">
                  <c:v>42.86</c:v>
                </c:pt>
                <c:pt idx="3">
                  <c:v>40</c:v>
                </c:pt>
                <c:pt idx="4">
                  <c:v>44.44</c:v>
                </c:pt>
              </c:numCache>
            </c:numRef>
          </c:val>
        </c:ser>
        <c:dLbls>
          <c:showLegendKey val="0"/>
          <c:showVal val="0"/>
          <c:showCatName val="0"/>
          <c:showSerName val="0"/>
          <c:showPercent val="0"/>
          <c:showBubbleSize val="0"/>
        </c:dLbls>
        <c:gapWidth val="150"/>
        <c:axId val="50681728"/>
        <c:axId val="506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94.59</c:v>
                </c:pt>
                <c:pt idx="1">
                  <c:v>95.31</c:v>
                </c:pt>
                <c:pt idx="2">
                  <c:v>95.3</c:v>
                </c:pt>
                <c:pt idx="3">
                  <c:v>95.8</c:v>
                </c:pt>
                <c:pt idx="4">
                  <c:v>94.81</c:v>
                </c:pt>
              </c:numCache>
            </c:numRef>
          </c:val>
          <c:smooth val="0"/>
        </c:ser>
        <c:dLbls>
          <c:showLegendKey val="0"/>
          <c:showVal val="0"/>
          <c:showCatName val="0"/>
          <c:showSerName val="0"/>
          <c:showPercent val="0"/>
          <c:showBubbleSize val="0"/>
        </c:dLbls>
        <c:marker val="1"/>
        <c:smooth val="0"/>
        <c:axId val="50681728"/>
        <c:axId val="50688000"/>
      </c:lineChart>
      <c:dateAx>
        <c:axId val="50681728"/>
        <c:scaling>
          <c:orientation val="minMax"/>
        </c:scaling>
        <c:delete val="1"/>
        <c:axPos val="b"/>
        <c:numFmt formatCode="ge" sourceLinked="1"/>
        <c:majorTickMark val="none"/>
        <c:minorTickMark val="none"/>
        <c:tickLblPos val="none"/>
        <c:crossAx val="50688000"/>
        <c:crosses val="autoZero"/>
        <c:auto val="1"/>
        <c:lblOffset val="100"/>
        <c:baseTimeUnit val="years"/>
      </c:dateAx>
      <c:valAx>
        <c:axId val="506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6313600"/>
        <c:axId val="1064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313600"/>
        <c:axId val="106422272"/>
      </c:lineChart>
      <c:dateAx>
        <c:axId val="106313600"/>
        <c:scaling>
          <c:orientation val="minMax"/>
        </c:scaling>
        <c:delete val="1"/>
        <c:axPos val="b"/>
        <c:numFmt formatCode="ge" sourceLinked="1"/>
        <c:majorTickMark val="none"/>
        <c:minorTickMark val="none"/>
        <c:tickLblPos val="none"/>
        <c:crossAx val="106422272"/>
        <c:crosses val="autoZero"/>
        <c:auto val="1"/>
        <c:lblOffset val="100"/>
        <c:baseTimeUnit val="years"/>
      </c:dateAx>
      <c:valAx>
        <c:axId val="1064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989696"/>
        <c:axId val="11428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989696"/>
        <c:axId val="114282496"/>
      </c:lineChart>
      <c:dateAx>
        <c:axId val="112989696"/>
        <c:scaling>
          <c:orientation val="minMax"/>
        </c:scaling>
        <c:delete val="1"/>
        <c:axPos val="b"/>
        <c:numFmt formatCode="ge" sourceLinked="1"/>
        <c:majorTickMark val="none"/>
        <c:minorTickMark val="none"/>
        <c:tickLblPos val="none"/>
        <c:crossAx val="114282496"/>
        <c:crosses val="autoZero"/>
        <c:auto val="1"/>
        <c:lblOffset val="100"/>
        <c:baseTimeUnit val="years"/>
      </c:dateAx>
      <c:valAx>
        <c:axId val="1142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074752"/>
        <c:axId val="500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074752"/>
        <c:axId val="50076672"/>
      </c:lineChart>
      <c:dateAx>
        <c:axId val="50074752"/>
        <c:scaling>
          <c:orientation val="minMax"/>
        </c:scaling>
        <c:delete val="1"/>
        <c:axPos val="b"/>
        <c:numFmt formatCode="ge" sourceLinked="1"/>
        <c:majorTickMark val="none"/>
        <c:minorTickMark val="none"/>
        <c:tickLblPos val="none"/>
        <c:crossAx val="50076672"/>
        <c:crosses val="autoZero"/>
        <c:auto val="1"/>
        <c:lblOffset val="100"/>
        <c:baseTimeUnit val="years"/>
      </c:dateAx>
      <c:valAx>
        <c:axId val="500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087040"/>
        <c:axId val="500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087040"/>
        <c:axId val="50088960"/>
      </c:lineChart>
      <c:dateAx>
        <c:axId val="50087040"/>
        <c:scaling>
          <c:orientation val="minMax"/>
        </c:scaling>
        <c:delete val="1"/>
        <c:axPos val="b"/>
        <c:numFmt formatCode="ge" sourceLinked="1"/>
        <c:majorTickMark val="none"/>
        <c:minorTickMark val="none"/>
        <c:tickLblPos val="none"/>
        <c:crossAx val="50088960"/>
        <c:crosses val="autoZero"/>
        <c:auto val="1"/>
        <c:lblOffset val="100"/>
        <c:baseTimeUnit val="years"/>
      </c:dateAx>
      <c:valAx>
        <c:axId val="500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098944"/>
        <c:axId val="501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098944"/>
        <c:axId val="50100864"/>
      </c:lineChart>
      <c:dateAx>
        <c:axId val="50098944"/>
        <c:scaling>
          <c:orientation val="minMax"/>
        </c:scaling>
        <c:delete val="1"/>
        <c:axPos val="b"/>
        <c:numFmt formatCode="ge" sourceLinked="1"/>
        <c:majorTickMark val="none"/>
        <c:minorTickMark val="none"/>
        <c:tickLblPos val="none"/>
        <c:crossAx val="50100864"/>
        <c:crosses val="autoZero"/>
        <c:auto val="1"/>
        <c:lblOffset val="100"/>
        <c:baseTimeUnit val="years"/>
      </c:dateAx>
      <c:valAx>
        <c:axId val="501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360704"/>
        <c:axId val="503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314.81</c:v>
                </c:pt>
                <c:pt idx="1">
                  <c:v>195.18</c:v>
                </c:pt>
                <c:pt idx="2">
                  <c:v>183.02</c:v>
                </c:pt>
                <c:pt idx="3">
                  <c:v>163.30000000000001</c:v>
                </c:pt>
                <c:pt idx="4">
                  <c:v>332.28</c:v>
                </c:pt>
              </c:numCache>
            </c:numRef>
          </c:val>
          <c:smooth val="0"/>
        </c:ser>
        <c:dLbls>
          <c:showLegendKey val="0"/>
          <c:showVal val="0"/>
          <c:showCatName val="0"/>
          <c:showSerName val="0"/>
          <c:showPercent val="0"/>
          <c:showBubbleSize val="0"/>
        </c:dLbls>
        <c:marker val="1"/>
        <c:smooth val="0"/>
        <c:axId val="50360704"/>
        <c:axId val="50362624"/>
      </c:lineChart>
      <c:dateAx>
        <c:axId val="50360704"/>
        <c:scaling>
          <c:orientation val="minMax"/>
        </c:scaling>
        <c:delete val="1"/>
        <c:axPos val="b"/>
        <c:numFmt formatCode="ge" sourceLinked="1"/>
        <c:majorTickMark val="none"/>
        <c:minorTickMark val="none"/>
        <c:tickLblPos val="none"/>
        <c:crossAx val="50362624"/>
        <c:crosses val="autoZero"/>
        <c:auto val="1"/>
        <c:lblOffset val="100"/>
        <c:baseTimeUnit val="years"/>
      </c:dateAx>
      <c:valAx>
        <c:axId val="503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33.58</c:v>
                </c:pt>
                <c:pt idx="1">
                  <c:v>33.89</c:v>
                </c:pt>
                <c:pt idx="2">
                  <c:v>25.41</c:v>
                </c:pt>
                <c:pt idx="3">
                  <c:v>30.66</c:v>
                </c:pt>
                <c:pt idx="4">
                  <c:v>34.340000000000003</c:v>
                </c:pt>
              </c:numCache>
            </c:numRef>
          </c:val>
        </c:ser>
        <c:dLbls>
          <c:showLegendKey val="0"/>
          <c:showVal val="0"/>
          <c:showCatName val="0"/>
          <c:showSerName val="0"/>
          <c:showPercent val="0"/>
          <c:showBubbleSize val="0"/>
        </c:dLbls>
        <c:gapWidth val="150"/>
        <c:axId val="50470272"/>
        <c:axId val="504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38.25</c:v>
                </c:pt>
                <c:pt idx="1">
                  <c:v>43.42</c:v>
                </c:pt>
                <c:pt idx="2">
                  <c:v>41.25</c:v>
                </c:pt>
                <c:pt idx="3">
                  <c:v>39.99</c:v>
                </c:pt>
                <c:pt idx="4">
                  <c:v>35.83</c:v>
                </c:pt>
              </c:numCache>
            </c:numRef>
          </c:val>
          <c:smooth val="0"/>
        </c:ser>
        <c:dLbls>
          <c:showLegendKey val="0"/>
          <c:showVal val="0"/>
          <c:showCatName val="0"/>
          <c:showSerName val="0"/>
          <c:showPercent val="0"/>
          <c:showBubbleSize val="0"/>
        </c:dLbls>
        <c:marker val="1"/>
        <c:smooth val="0"/>
        <c:axId val="50470272"/>
        <c:axId val="50480640"/>
      </c:lineChart>
      <c:dateAx>
        <c:axId val="50470272"/>
        <c:scaling>
          <c:orientation val="minMax"/>
        </c:scaling>
        <c:delete val="1"/>
        <c:axPos val="b"/>
        <c:numFmt formatCode="ge" sourceLinked="1"/>
        <c:majorTickMark val="none"/>
        <c:minorTickMark val="none"/>
        <c:tickLblPos val="none"/>
        <c:crossAx val="50480640"/>
        <c:crosses val="autoZero"/>
        <c:auto val="1"/>
        <c:lblOffset val="100"/>
        <c:baseTimeUnit val="years"/>
      </c:dateAx>
      <c:valAx>
        <c:axId val="504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559.87</c:v>
                </c:pt>
                <c:pt idx="1">
                  <c:v>558.42999999999995</c:v>
                </c:pt>
                <c:pt idx="2">
                  <c:v>770.21</c:v>
                </c:pt>
                <c:pt idx="3">
                  <c:v>637.78</c:v>
                </c:pt>
                <c:pt idx="4">
                  <c:v>562.19000000000005</c:v>
                </c:pt>
              </c:numCache>
            </c:numRef>
          </c:val>
        </c:ser>
        <c:dLbls>
          <c:showLegendKey val="0"/>
          <c:showVal val="0"/>
          <c:showCatName val="0"/>
          <c:showSerName val="0"/>
          <c:showPercent val="0"/>
          <c:showBubbleSize val="0"/>
        </c:dLbls>
        <c:gapWidth val="150"/>
        <c:axId val="50489984"/>
        <c:axId val="505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476.98</c:v>
                </c:pt>
                <c:pt idx="1">
                  <c:v>442.13</c:v>
                </c:pt>
                <c:pt idx="2">
                  <c:v>457.42</c:v>
                </c:pt>
                <c:pt idx="3">
                  <c:v>477.5</c:v>
                </c:pt>
                <c:pt idx="4">
                  <c:v>528.37</c:v>
                </c:pt>
              </c:numCache>
            </c:numRef>
          </c:val>
          <c:smooth val="0"/>
        </c:ser>
        <c:dLbls>
          <c:showLegendKey val="0"/>
          <c:showVal val="0"/>
          <c:showCatName val="0"/>
          <c:showSerName val="0"/>
          <c:showPercent val="0"/>
          <c:showBubbleSize val="0"/>
        </c:dLbls>
        <c:marker val="1"/>
        <c:smooth val="0"/>
        <c:axId val="50489984"/>
        <c:axId val="50504448"/>
      </c:lineChart>
      <c:dateAx>
        <c:axId val="50489984"/>
        <c:scaling>
          <c:orientation val="minMax"/>
        </c:scaling>
        <c:delete val="1"/>
        <c:axPos val="b"/>
        <c:numFmt formatCode="ge" sourceLinked="1"/>
        <c:majorTickMark val="none"/>
        <c:minorTickMark val="none"/>
        <c:tickLblPos val="none"/>
        <c:crossAx val="50504448"/>
        <c:crosses val="autoZero"/>
        <c:auto val="1"/>
        <c:lblOffset val="100"/>
        <c:baseTimeUnit val="years"/>
      </c:dateAx>
      <c:valAx>
        <c:axId val="505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【332.28】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【27.46】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【528.37】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【35.83】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宮城県　加美町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簡易排水</v>
      </c>
      <c r="Q8" s="70"/>
      <c r="R8" s="70"/>
      <c r="S8" s="70"/>
      <c r="T8" s="70"/>
      <c r="U8" s="70"/>
      <c r="V8" s="70"/>
      <c r="W8" s="70" t="str">
        <f>データ!L6</f>
        <v>J2</v>
      </c>
      <c r="X8" s="70"/>
      <c r="Y8" s="70"/>
      <c r="Z8" s="70"/>
      <c r="AA8" s="70"/>
      <c r="AB8" s="70"/>
      <c r="AC8" s="70"/>
      <c r="AD8" s="3"/>
      <c r="AE8" s="3"/>
      <c r="AF8" s="3"/>
      <c r="AG8" s="3"/>
      <c r="AH8" s="3"/>
      <c r="AI8" s="3"/>
      <c r="AJ8" s="3"/>
      <c r="AK8" s="3"/>
      <c r="AL8" s="64">
        <f>データ!R6</f>
        <v>24508</v>
      </c>
      <c r="AM8" s="64"/>
      <c r="AN8" s="64"/>
      <c r="AO8" s="64"/>
      <c r="AP8" s="64"/>
      <c r="AQ8" s="64"/>
      <c r="AR8" s="64"/>
      <c r="AS8" s="64"/>
      <c r="AT8" s="63">
        <f>データ!S6</f>
        <v>460.67</v>
      </c>
      <c r="AU8" s="63"/>
      <c r="AV8" s="63"/>
      <c r="AW8" s="63"/>
      <c r="AX8" s="63"/>
      <c r="AY8" s="63"/>
      <c r="AZ8" s="63"/>
      <c r="BA8" s="63"/>
      <c r="BB8" s="63">
        <f>データ!T6</f>
        <v>53.2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7.0000000000000007E-2</v>
      </c>
      <c r="Q10" s="63"/>
      <c r="R10" s="63"/>
      <c r="S10" s="63"/>
      <c r="T10" s="63"/>
      <c r="U10" s="63"/>
      <c r="V10" s="63"/>
      <c r="W10" s="63">
        <f>データ!P6</f>
        <v>100</v>
      </c>
      <c r="X10" s="63"/>
      <c r="Y10" s="63"/>
      <c r="Z10" s="63"/>
      <c r="AA10" s="63"/>
      <c r="AB10" s="63"/>
      <c r="AC10" s="63"/>
      <c r="AD10" s="64">
        <f>データ!Q6</f>
        <v>3243</v>
      </c>
      <c r="AE10" s="64"/>
      <c r="AF10" s="64"/>
      <c r="AG10" s="64"/>
      <c r="AH10" s="64"/>
      <c r="AI10" s="64"/>
      <c r="AJ10" s="64"/>
      <c r="AK10" s="2"/>
      <c r="AL10" s="64">
        <f>データ!U6</f>
        <v>18</v>
      </c>
      <c r="AM10" s="64"/>
      <c r="AN10" s="64"/>
      <c r="AO10" s="64"/>
      <c r="AP10" s="64"/>
      <c r="AQ10" s="64"/>
      <c r="AR10" s="64"/>
      <c r="AS10" s="64"/>
      <c r="AT10" s="63">
        <f>データ!V6</f>
        <v>0.03</v>
      </c>
      <c r="AU10" s="63"/>
      <c r="AV10" s="63"/>
      <c r="AW10" s="63"/>
      <c r="AX10" s="63"/>
      <c r="AY10" s="63"/>
      <c r="AZ10" s="63"/>
      <c r="BA10" s="63"/>
      <c r="BB10" s="63">
        <f>データ!W6</f>
        <v>600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44458</v>
      </c>
      <c r="D6" s="31">
        <f t="shared" si="3"/>
        <v>47</v>
      </c>
      <c r="E6" s="31">
        <f t="shared" si="3"/>
        <v>17</v>
      </c>
      <c r="F6" s="31">
        <f t="shared" si="3"/>
        <v>8</v>
      </c>
      <c r="G6" s="31">
        <f t="shared" si="3"/>
        <v>0</v>
      </c>
      <c r="H6" s="31" t="str">
        <f t="shared" si="3"/>
        <v>宮城県　加美町</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7.0000000000000007E-2</v>
      </c>
      <c r="P6" s="32">
        <f t="shared" si="3"/>
        <v>100</v>
      </c>
      <c r="Q6" s="32">
        <f t="shared" si="3"/>
        <v>3243</v>
      </c>
      <c r="R6" s="32">
        <f t="shared" si="3"/>
        <v>24508</v>
      </c>
      <c r="S6" s="32">
        <f t="shared" si="3"/>
        <v>460.67</v>
      </c>
      <c r="T6" s="32">
        <f t="shared" si="3"/>
        <v>53.2</v>
      </c>
      <c r="U6" s="32">
        <f t="shared" si="3"/>
        <v>18</v>
      </c>
      <c r="V6" s="32">
        <f t="shared" si="3"/>
        <v>0.03</v>
      </c>
      <c r="W6" s="32">
        <f t="shared" si="3"/>
        <v>600</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314.81</v>
      </c>
      <c r="BK6" s="33">
        <f t="shared" si="7"/>
        <v>195.18</v>
      </c>
      <c r="BL6" s="33">
        <f t="shared" si="7"/>
        <v>183.02</v>
      </c>
      <c r="BM6" s="33">
        <f t="shared" si="7"/>
        <v>163.30000000000001</v>
      </c>
      <c r="BN6" s="33">
        <f t="shared" si="7"/>
        <v>332.28</v>
      </c>
      <c r="BO6" s="32" t="str">
        <f>IF(BO7="","",IF(BO7="-","【-】","【"&amp;SUBSTITUTE(TEXT(BO7,"#,##0.00"),"-","△")&amp;"】"))</f>
        <v>【332.28】</v>
      </c>
      <c r="BP6" s="33">
        <f>IF(BP7="",NA(),BP7)</f>
        <v>33.58</v>
      </c>
      <c r="BQ6" s="33">
        <f t="shared" ref="BQ6:BY6" si="8">IF(BQ7="",NA(),BQ7)</f>
        <v>33.89</v>
      </c>
      <c r="BR6" s="33">
        <f t="shared" si="8"/>
        <v>25.41</v>
      </c>
      <c r="BS6" s="33">
        <f t="shared" si="8"/>
        <v>30.66</v>
      </c>
      <c r="BT6" s="33">
        <f t="shared" si="8"/>
        <v>34.340000000000003</v>
      </c>
      <c r="BU6" s="33">
        <f t="shared" si="8"/>
        <v>38.25</v>
      </c>
      <c r="BV6" s="33">
        <f t="shared" si="8"/>
        <v>43.42</v>
      </c>
      <c r="BW6" s="33">
        <f t="shared" si="8"/>
        <v>41.25</v>
      </c>
      <c r="BX6" s="33">
        <f t="shared" si="8"/>
        <v>39.99</v>
      </c>
      <c r="BY6" s="33">
        <f t="shared" si="8"/>
        <v>35.83</v>
      </c>
      <c r="BZ6" s="32" t="str">
        <f>IF(BZ7="","",IF(BZ7="-","【-】","【"&amp;SUBSTITUTE(TEXT(BZ7,"#,##0.00"),"-","△")&amp;"】"))</f>
        <v>【35.83】</v>
      </c>
      <c r="CA6" s="33">
        <f>IF(CA7="",NA(),CA7)</f>
        <v>559.87</v>
      </c>
      <c r="CB6" s="33">
        <f t="shared" ref="CB6:CJ6" si="9">IF(CB7="",NA(),CB7)</f>
        <v>558.42999999999995</v>
      </c>
      <c r="CC6" s="33">
        <f t="shared" si="9"/>
        <v>770.21</v>
      </c>
      <c r="CD6" s="33">
        <f t="shared" si="9"/>
        <v>637.78</v>
      </c>
      <c r="CE6" s="33">
        <f t="shared" si="9"/>
        <v>562.19000000000005</v>
      </c>
      <c r="CF6" s="33">
        <f t="shared" si="9"/>
        <v>476.98</v>
      </c>
      <c r="CG6" s="33">
        <f t="shared" si="9"/>
        <v>442.13</v>
      </c>
      <c r="CH6" s="33">
        <f t="shared" si="9"/>
        <v>457.42</v>
      </c>
      <c r="CI6" s="33">
        <f t="shared" si="9"/>
        <v>477.5</v>
      </c>
      <c r="CJ6" s="33">
        <f t="shared" si="9"/>
        <v>528.37</v>
      </c>
      <c r="CK6" s="32" t="str">
        <f>IF(CK7="","",IF(CK7="-","【-】","【"&amp;SUBSTITUTE(TEXT(CK7,"#,##0.00"),"-","△")&amp;"】"))</f>
        <v>【528.37】</v>
      </c>
      <c r="CL6" s="33">
        <f>IF(CL7="",NA(),CL7)</f>
        <v>21.05</v>
      </c>
      <c r="CM6" s="33">
        <f t="shared" ref="CM6:CU6" si="10">IF(CM7="",NA(),CM7)</f>
        <v>15.79</v>
      </c>
      <c r="CN6" s="33">
        <f t="shared" si="10"/>
        <v>10.53</v>
      </c>
      <c r="CO6" s="33">
        <f t="shared" si="10"/>
        <v>10.53</v>
      </c>
      <c r="CP6" s="33">
        <f t="shared" si="10"/>
        <v>15.79</v>
      </c>
      <c r="CQ6" s="33">
        <f t="shared" si="10"/>
        <v>27.39</v>
      </c>
      <c r="CR6" s="33">
        <f t="shared" si="10"/>
        <v>28.09</v>
      </c>
      <c r="CS6" s="33">
        <f t="shared" si="10"/>
        <v>28.6</v>
      </c>
      <c r="CT6" s="33">
        <f t="shared" si="10"/>
        <v>28.81</v>
      </c>
      <c r="CU6" s="33">
        <f t="shared" si="10"/>
        <v>27.46</v>
      </c>
      <c r="CV6" s="32" t="str">
        <f>IF(CV7="","",IF(CV7="-","【-】","【"&amp;SUBSTITUTE(TEXT(CV7,"#,##0.00"),"-","△")&amp;"】"))</f>
        <v>【27.46】</v>
      </c>
      <c r="CW6" s="33">
        <f>IF(CW7="",NA(),CW7)</f>
        <v>44.44</v>
      </c>
      <c r="CX6" s="33">
        <f t="shared" ref="CX6:DF6" si="11">IF(CX7="",NA(),CX7)</f>
        <v>50</v>
      </c>
      <c r="CY6" s="33">
        <f t="shared" si="11"/>
        <v>42.86</v>
      </c>
      <c r="CZ6" s="33">
        <f t="shared" si="11"/>
        <v>40</v>
      </c>
      <c r="DA6" s="33">
        <f t="shared" si="11"/>
        <v>44.44</v>
      </c>
      <c r="DB6" s="33">
        <f t="shared" si="11"/>
        <v>94.59</v>
      </c>
      <c r="DC6" s="33">
        <f t="shared" si="11"/>
        <v>95.31</v>
      </c>
      <c r="DD6" s="33">
        <f t="shared" si="11"/>
        <v>95.3</v>
      </c>
      <c r="DE6" s="33">
        <f t="shared" si="11"/>
        <v>95.8</v>
      </c>
      <c r="DF6" s="33">
        <f t="shared" si="11"/>
        <v>94.81</v>
      </c>
      <c r="DG6" s="32" t="str">
        <f>IF(DG7="","",IF(DG7="-","【-】","【"&amp;SUBSTITUTE(TEXT(DG7,"#,##0.00"),"-","△")&amp;"】"))</f>
        <v>【94.81】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x14ac:dyDescent="0.15">
      <c r="A7" s="26"/>
      <c r="B7" s="35">
        <v>2015</v>
      </c>
      <c r="C7" s="35">
        <v>44458</v>
      </c>
      <c r="D7" s="35">
        <v>47</v>
      </c>
      <c r="E7" s="35">
        <v>17</v>
      </c>
      <c r="F7" s="35">
        <v>8</v>
      </c>
      <c r="G7" s="35">
        <v>0</v>
      </c>
      <c r="H7" s="35" t="s">
        <v>96</v>
      </c>
      <c r="I7" s="35" t="s">
        <v>97</v>
      </c>
      <c r="J7" s="35" t="s">
        <v>98</v>
      </c>
      <c r="K7" s="35" t="s">
        <v>99</v>
      </c>
      <c r="L7" s="35" t="s">
        <v>100</v>
      </c>
      <c r="M7" s="36" t="s">
        <v>101</v>
      </c>
      <c r="N7" s="36" t="s">
        <v>102</v>
      </c>
      <c r="O7" s="36">
        <v>7.0000000000000007E-2</v>
      </c>
      <c r="P7" s="36">
        <v>100</v>
      </c>
      <c r="Q7" s="36">
        <v>3243</v>
      </c>
      <c r="R7" s="36">
        <v>24508</v>
      </c>
      <c r="S7" s="36">
        <v>460.67</v>
      </c>
      <c r="T7" s="36">
        <v>53.2</v>
      </c>
      <c r="U7" s="36">
        <v>18</v>
      </c>
      <c r="V7" s="36">
        <v>0.03</v>
      </c>
      <c r="W7" s="36">
        <v>600</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314.81</v>
      </c>
      <c r="BK7" s="36">
        <v>195.18</v>
      </c>
      <c r="BL7" s="36">
        <v>183.02</v>
      </c>
      <c r="BM7" s="36">
        <v>163.30000000000001</v>
      </c>
      <c r="BN7" s="36">
        <v>332.28</v>
      </c>
      <c r="BO7" s="36">
        <v>332.28</v>
      </c>
      <c r="BP7" s="36">
        <v>33.58</v>
      </c>
      <c r="BQ7" s="36">
        <v>33.89</v>
      </c>
      <c r="BR7" s="36">
        <v>25.41</v>
      </c>
      <c r="BS7" s="36">
        <v>30.66</v>
      </c>
      <c r="BT7" s="36">
        <v>34.340000000000003</v>
      </c>
      <c r="BU7" s="36">
        <v>38.25</v>
      </c>
      <c r="BV7" s="36">
        <v>43.42</v>
      </c>
      <c r="BW7" s="36">
        <v>41.25</v>
      </c>
      <c r="BX7" s="36">
        <v>39.99</v>
      </c>
      <c r="BY7" s="36">
        <v>35.83</v>
      </c>
      <c r="BZ7" s="36">
        <v>35.83</v>
      </c>
      <c r="CA7" s="36">
        <v>559.87</v>
      </c>
      <c r="CB7" s="36">
        <v>558.42999999999995</v>
      </c>
      <c r="CC7" s="36">
        <v>770.21</v>
      </c>
      <c r="CD7" s="36">
        <v>637.78</v>
      </c>
      <c r="CE7" s="36">
        <v>562.19000000000005</v>
      </c>
      <c r="CF7" s="36">
        <v>476.98</v>
      </c>
      <c r="CG7" s="36">
        <v>442.13</v>
      </c>
      <c r="CH7" s="36">
        <v>457.42</v>
      </c>
      <c r="CI7" s="36">
        <v>477.5</v>
      </c>
      <c r="CJ7" s="36">
        <v>528.37</v>
      </c>
      <c r="CK7" s="36">
        <v>528.37</v>
      </c>
      <c r="CL7" s="36">
        <v>21.05</v>
      </c>
      <c r="CM7" s="36">
        <v>15.79</v>
      </c>
      <c r="CN7" s="36">
        <v>10.53</v>
      </c>
      <c r="CO7" s="36">
        <v>10.53</v>
      </c>
      <c r="CP7" s="36">
        <v>15.79</v>
      </c>
      <c r="CQ7" s="36">
        <v>27.39</v>
      </c>
      <c r="CR7" s="36">
        <v>28.09</v>
      </c>
      <c r="CS7" s="36">
        <v>28.6</v>
      </c>
      <c r="CT7" s="36">
        <v>28.81</v>
      </c>
      <c r="CU7" s="36">
        <v>27.46</v>
      </c>
      <c r="CV7" s="36">
        <v>27.46</v>
      </c>
      <c r="CW7" s="36">
        <v>44.44</v>
      </c>
      <c r="CX7" s="36">
        <v>50</v>
      </c>
      <c r="CY7" s="36">
        <v>42.86</v>
      </c>
      <c r="CZ7" s="36">
        <v>40</v>
      </c>
      <c r="DA7" s="36">
        <v>44.44</v>
      </c>
      <c r="DB7" s="36">
        <v>94.59</v>
      </c>
      <c r="DC7" s="36">
        <v>95.31</v>
      </c>
      <c r="DD7" s="36">
        <v>95.3</v>
      </c>
      <c r="DE7" s="36">
        <v>95.8</v>
      </c>
      <c r="DF7" s="36">
        <v>94.81</v>
      </c>
      <c r="DG7" s="36">
        <v>94.81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2017-02-14T06:53:35Z</cp:lastPrinted>
  <dcterms:created xsi:type="dcterms:W3CDTF">2017-02-08T03:19:52Z</dcterms:created>
  <dcterms:modified xsi:type="dcterms:W3CDTF">2017-02-20T08:05:40Z</dcterms:modified>
  <cp:category/>
</cp:coreProperties>
</file>