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1013\Desktop\"/>
    </mc:Choice>
  </mc:AlternateContent>
  <workbookProtection workbookPassword="8649" lockStructure="1"/>
  <bookViews>
    <workbookView xWindow="0" yWindow="0" windowWidth="23970" windowHeight="102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<sst xmlns="http://schemas.openxmlformats.org/spreadsheetml/2006/main" count="226" uniqueCount="111">
  <si>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</si>
  <si>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</si>
  <si>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</si>
  <si>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</si>
  <si>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</si>
  <si>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</si>
  <si>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</si>
  <si>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</si>
  <si>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</si>
  <si>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</si>
  <si>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</si>
  <si>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</si>
  <si>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</si>
  <si>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</si>
  <si>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</si>
  <si>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</si>
  <si>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</si>
  <si>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</si>
  <si>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</si>
  <si>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</si>
  <si>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</si>
  <si>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</si>
  <si>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</si>
  <si>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</si>
  <si>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</si>
  <si>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</si>
  <si>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</si>
  <si>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</si>
  <si>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</si>
  <si>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</si>
  <si>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</si>
  <si>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</si>
  <si>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</si>
  <si>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</si>
  <si>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</si>
  <si>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</si>
  <si>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</si>
  <si>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</si>
  <si>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</si>
  <si>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</si>
  <si>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</si>
  <si>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</si>
  <si>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</si>
  <si>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</si>
  <si>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</si>
  <si>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</si>
  <si>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</si>
  <si>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</si>
  <si>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</si>
  <si>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</si>
  <si>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</si>
  <si>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</si>
  <si>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</si>
  <si>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</si>
  <si>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</si>
  <si>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</si>
  <si>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</si>
  <si>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</si>
  <si>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</si>
  <si>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</si>
  <si>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</si>
  <si>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</si>
  <si>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</si>
  <si>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</si>
  <si>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</si>
  <si>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</si>
  <si>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</si>
  <si>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</si>
  <si>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</si>
  <si>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</si>
  <si>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</si>
  <si>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</si>
  <si>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</si>
  <si>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</si>
  <si>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</si>
  <si>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</si>
  <si>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</si>
  <si>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</si>
  <si>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</si>
  <si>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</si>
  <si>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</si>
  <si>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</si>
  <si>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</si>
  <si>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</si>
  <si>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</si>
  <si>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</si>
  <si>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</si>
  <si>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</si>
  <si>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</si>
  <si>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</si>
  <si>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</si>
  <si>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</si>
  <si>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</si>
  <si>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</si>
  <si>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</si>
  <si>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</si>
  <si>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大衡村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</si>
  <si>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</si>
  <si>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</si>
  <si>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</si>
  <si>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</si>
  <si>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</si>
  <si>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</si>
  <si>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</si>
  <si>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</si>
  <si>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</si>
  <si>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</si>
  <si>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</si>
  <si>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社会情勢の変化に的確に対応した事務事業の見直しや経常経費の縮減などによる経営改革を進め，経営基盤の強化などを積極的に取り組み，より一層の経営健全化を推進する。</t>
    <phoneticPr fontId="4"/>
  </si>
  <si>
    <t>　大衡村の下水道事業は，昭和６３年に事業認可を受け施設建設を開始しており，現在の管路延長は約６２㎞である。最も古い管渠は布設から２８年が経過している状況で，管路の標準耐用年数（５０年）を考慮し今後，長寿命化計画に基づき全路線の調査を実施する。</t>
    <phoneticPr fontId="4"/>
  </si>
  <si>
    <t>　収益的収支比率が９６．４２％と昨年より改善したものの１００％未満となっていることから，単年度の収支は赤字であり一般会計からの繰入金（使用料以外の収入）に依存している状況にあるが，工業団地への企業立地，住宅建築の増加から料金収入は年々伸びている状況である。しかしながら将来の人口減少により料金収入の減少も予測されることから，維持管理の効率化，軽微な修繕業務等については職員自らが行う等，経費の削減に努め経営改善を図る。
　また，今後も企業誘致を積極的に行い，料金収入の増加・確保に努める。
　今年度企業債残高対事業規模比率が0となっているのは，償還に要する資金を一般会計等において負担しているためである。
　経費回収率については，ここ数年汚水量が増えていることもあり今年度は１００％を超え，経費回収できている状況となった。
　汚水処理原価については，類似団体等平均値と比較すると安価な数値となっているが，今後管路の更新が発生してくることから，適切な資産管理を行いながら料金改定も視野に入れ経営の健全化を図る。同じく水洗化率についても高い数値となっているが，更なる普及啓発に努め水洗化率向上を図る。</t>
    <rPh sb="16" eb="18">
      <t>サクネン</t>
    </rPh>
    <rPh sb="20" eb="22">
      <t>カイゼン</t>
    </rPh>
    <rPh sb="246" eb="249">
      <t>コンネンド</t>
    </rPh>
    <rPh sb="272" eb="274">
      <t>ショウカン</t>
    </rPh>
    <rPh sb="275" eb="276">
      <t>ヨウ</t>
    </rPh>
    <rPh sb="278" eb="280">
      <t>シキン</t>
    </rPh>
    <rPh sb="281" eb="283">
      <t>イッパン</t>
    </rPh>
    <rPh sb="283" eb="285">
      <t>カイケイ</t>
    </rPh>
    <rPh sb="285" eb="286">
      <t>トウ</t>
    </rPh>
    <rPh sb="290" eb="292">
      <t>フタン</t>
    </rPh>
    <rPh sb="304" eb="306">
      <t>ケイヒ</t>
    </rPh>
    <rPh sb="306" eb="308">
      <t>カイシュウ</t>
    </rPh>
    <rPh sb="308" eb="309">
      <t>リツ</t>
    </rPh>
    <rPh sb="317" eb="319">
      <t>スウネン</t>
    </rPh>
    <rPh sb="319" eb="321">
      <t>オスイ</t>
    </rPh>
    <rPh sb="321" eb="322">
      <t>リョウ</t>
    </rPh>
    <rPh sb="323" eb="324">
      <t>フ</t>
    </rPh>
    <rPh sb="333" eb="336">
      <t>コンネンド</t>
    </rPh>
    <rPh sb="342" eb="343">
      <t>コ</t>
    </rPh>
    <rPh sb="345" eb="347">
      <t>ケイヒ</t>
    </rPh>
    <rPh sb="347" eb="349">
      <t>カイシュウ</t>
    </rPh>
    <rPh sb="354" eb="356">
      <t>ジョウキョウ</t>
    </rPh>
    <rPh sb="389" eb="391">
      <t>アンカ</t>
    </rPh>
    <rPh sb="421" eb="423">
      <t>テキセツ</t>
    </rPh>
    <rPh sb="424" eb="426">
      <t>シサン</t>
    </rPh>
    <rPh sb="426" eb="428">
      <t>カンリ</t>
    </rPh>
    <rPh sb="429" eb="430">
      <t>オコナ</t>
    </rPh>
    <rPh sb="439" eb="441">
      <t>シヤ</t>
    </rPh>
    <rPh sb="442" eb="443">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</si>
</sst>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5451984"/>
        <c:axId val="34701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215451984"/>
        <c:axId val="347011016"/>
      </c:lineChart>
      <c:dateAx>
        <c:axId val="215451984"/>
        <c:scaling>
          <c:orientation val="minMax"/>
        </c:scaling>
        <c:delete val="1"/>
        <c:axPos val="b"/>
        <c:numFmt formatCode="ge" sourceLinked="1"/>
        <c:majorTickMark val="none"/>
        <c:minorTickMark val="none"/>
        <c:tickLblPos val="none"/>
        <c:crossAx val="347011016"/>
        <c:crosses val="autoZero"/>
        <c:auto val="1"/>
        <c:lblOffset val="100"/>
        <c:baseTimeUnit val="years"/>
      </c:dateAx>
      <c:valAx>
        <c:axId val="34701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5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7411096"/>
        <c:axId val="3474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347411096"/>
        <c:axId val="347411488"/>
      </c:lineChart>
      <c:dateAx>
        <c:axId val="347411096"/>
        <c:scaling>
          <c:orientation val="minMax"/>
        </c:scaling>
        <c:delete val="1"/>
        <c:axPos val="b"/>
        <c:numFmt formatCode="ge" sourceLinked="1"/>
        <c:majorTickMark val="none"/>
        <c:minorTickMark val="none"/>
        <c:tickLblPos val="none"/>
        <c:crossAx val="347411488"/>
        <c:crosses val="autoZero"/>
        <c:auto val="1"/>
        <c:lblOffset val="100"/>
        <c:baseTimeUnit val="years"/>
      </c:dateAx>
      <c:valAx>
        <c:axId val="3474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1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81.27</c:v>
                </c:pt>
                <c:pt idx="1">
                  <c:v>79.599999999999994</c:v>
                </c:pt>
                <c:pt idx="2">
                  <c:v>82.5</c:v>
                </c:pt>
                <c:pt idx="3">
                  <c:v>86.16</c:v>
                </c:pt>
                <c:pt idx="4">
                  <c:v>86.75</c:v>
                </c:pt>
              </c:numCache>
            </c:numRef>
          </c:val>
        </c:ser>
        <c:dLbls>
          <c:showLegendKey val="0"/>
          <c:showVal val="0"/>
          <c:showCatName val="0"/>
          <c:showSerName val="0"/>
          <c:showPercent val="0"/>
          <c:showBubbleSize val="0"/>
        </c:dLbls>
        <c:gapWidth val="150"/>
        <c:axId val="347412664"/>
        <c:axId val="3474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347412664"/>
        <c:axId val="347413056"/>
      </c:lineChart>
      <c:dateAx>
        <c:axId val="347412664"/>
        <c:scaling>
          <c:orientation val="minMax"/>
        </c:scaling>
        <c:delete val="1"/>
        <c:axPos val="b"/>
        <c:numFmt formatCode="ge" sourceLinked="1"/>
        <c:majorTickMark val="none"/>
        <c:minorTickMark val="none"/>
        <c:tickLblPos val="none"/>
        <c:crossAx val="347413056"/>
        <c:crosses val="autoZero"/>
        <c:auto val="1"/>
        <c:lblOffset val="100"/>
        <c:baseTimeUnit val="years"/>
      </c:dateAx>
      <c:valAx>
        <c:axId val="3474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1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84.58</c:v>
                </c:pt>
                <c:pt idx="1">
                  <c:v>82.62</c:v>
                </c:pt>
                <c:pt idx="2">
                  <c:v>57.92</c:v>
                </c:pt>
                <c:pt idx="3">
                  <c:v>90.82</c:v>
                </c:pt>
                <c:pt idx="4">
                  <c:v>96.42</c:v>
                </c:pt>
              </c:numCache>
            </c:numRef>
          </c:val>
        </c:ser>
        <c:dLbls>
          <c:showLegendKey val="0"/>
          <c:showVal val="0"/>
          <c:showCatName val="0"/>
          <c:showSerName val="0"/>
          <c:showPercent val="0"/>
          <c:showBubbleSize val="0"/>
        </c:dLbls>
        <c:gapWidth val="150"/>
        <c:axId val="347065816"/>
        <c:axId val="34706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7065816"/>
        <c:axId val="347066200"/>
      </c:lineChart>
      <c:dateAx>
        <c:axId val="347065816"/>
        <c:scaling>
          <c:orientation val="minMax"/>
        </c:scaling>
        <c:delete val="1"/>
        <c:axPos val="b"/>
        <c:numFmt formatCode="ge" sourceLinked="1"/>
        <c:majorTickMark val="none"/>
        <c:minorTickMark val="none"/>
        <c:tickLblPos val="none"/>
        <c:crossAx val="347066200"/>
        <c:crosses val="autoZero"/>
        <c:auto val="1"/>
        <c:lblOffset val="100"/>
        <c:baseTimeUnit val="years"/>
      </c:dateAx>
      <c:valAx>
        <c:axId val="34706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6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7120600"/>
        <c:axId val="34712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7120600"/>
        <c:axId val="347120984"/>
      </c:lineChart>
      <c:dateAx>
        <c:axId val="347120600"/>
        <c:scaling>
          <c:orientation val="minMax"/>
        </c:scaling>
        <c:delete val="1"/>
        <c:axPos val="b"/>
        <c:numFmt formatCode="ge" sourceLinked="1"/>
        <c:majorTickMark val="none"/>
        <c:minorTickMark val="none"/>
        <c:tickLblPos val="none"/>
        <c:crossAx val="347120984"/>
        <c:crosses val="autoZero"/>
        <c:auto val="1"/>
        <c:lblOffset val="100"/>
        <c:baseTimeUnit val="years"/>
      </c:dateAx>
      <c:valAx>
        <c:axId val="34712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2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7217992"/>
        <c:axId val="34721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7217992"/>
        <c:axId val="347218376"/>
      </c:lineChart>
      <c:dateAx>
        <c:axId val="347217992"/>
        <c:scaling>
          <c:orientation val="minMax"/>
        </c:scaling>
        <c:delete val="1"/>
        <c:axPos val="b"/>
        <c:numFmt formatCode="ge" sourceLinked="1"/>
        <c:majorTickMark val="none"/>
        <c:minorTickMark val="none"/>
        <c:tickLblPos val="none"/>
        <c:crossAx val="347218376"/>
        <c:crosses val="autoZero"/>
        <c:auto val="1"/>
        <c:lblOffset val="100"/>
        <c:baseTimeUnit val="years"/>
      </c:dateAx>
      <c:valAx>
        <c:axId val="34721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21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521688"/>
        <c:axId val="2165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521688"/>
        <c:axId val="216522080"/>
      </c:lineChart>
      <c:dateAx>
        <c:axId val="216521688"/>
        <c:scaling>
          <c:orientation val="minMax"/>
        </c:scaling>
        <c:delete val="1"/>
        <c:axPos val="b"/>
        <c:numFmt formatCode="ge" sourceLinked="1"/>
        <c:majorTickMark val="none"/>
        <c:minorTickMark val="none"/>
        <c:tickLblPos val="none"/>
        <c:crossAx val="216522080"/>
        <c:crosses val="autoZero"/>
        <c:auto val="1"/>
        <c:lblOffset val="100"/>
        <c:baseTimeUnit val="years"/>
      </c:dateAx>
      <c:valAx>
        <c:axId val="2165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2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523256"/>
        <c:axId val="2165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523256"/>
        <c:axId val="216523648"/>
      </c:lineChart>
      <c:dateAx>
        <c:axId val="216523256"/>
        <c:scaling>
          <c:orientation val="minMax"/>
        </c:scaling>
        <c:delete val="1"/>
        <c:axPos val="b"/>
        <c:numFmt formatCode="ge" sourceLinked="1"/>
        <c:majorTickMark val="none"/>
        <c:minorTickMark val="none"/>
        <c:tickLblPos val="none"/>
        <c:crossAx val="216523648"/>
        <c:crosses val="autoZero"/>
        <c:auto val="1"/>
        <c:lblOffset val="100"/>
        <c:baseTimeUnit val="years"/>
      </c:dateAx>
      <c:valAx>
        <c:axId val="2165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2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3586.12</c:v>
                </c:pt>
                <c:pt idx="1">
                  <c:v>2977.23</c:v>
                </c:pt>
                <c:pt idx="2">
                  <c:v>2657.61</c:v>
                </c:pt>
                <c:pt idx="3">
                  <c:v>2286.89</c:v>
                </c:pt>
                <c:pt idx="4" formatCode="#,##0.00;&quot;△&quot;#,##0.00">
                  <c:v>0</c:v>
                </c:pt>
              </c:numCache>
            </c:numRef>
          </c:val>
        </c:ser>
        <c:dLbls>
          <c:showLegendKey val="0"/>
          <c:showVal val="0"/>
          <c:showCatName val="0"/>
          <c:showSerName val="0"/>
          <c:showPercent val="0"/>
          <c:showBubbleSize val="0"/>
        </c:dLbls>
        <c:gapWidth val="150"/>
        <c:axId val="347630960"/>
        <c:axId val="34763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347630960"/>
        <c:axId val="347631352"/>
      </c:lineChart>
      <c:dateAx>
        <c:axId val="347630960"/>
        <c:scaling>
          <c:orientation val="minMax"/>
        </c:scaling>
        <c:delete val="1"/>
        <c:axPos val="b"/>
        <c:numFmt formatCode="ge" sourceLinked="1"/>
        <c:majorTickMark val="none"/>
        <c:minorTickMark val="none"/>
        <c:tickLblPos val="none"/>
        <c:crossAx val="347631352"/>
        <c:crosses val="autoZero"/>
        <c:auto val="1"/>
        <c:lblOffset val="100"/>
        <c:baseTimeUnit val="years"/>
      </c:dateAx>
      <c:valAx>
        <c:axId val="34763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3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48.45</c:v>
                </c:pt>
                <c:pt idx="1">
                  <c:v>63.21</c:v>
                </c:pt>
                <c:pt idx="2">
                  <c:v>91.78</c:v>
                </c:pt>
                <c:pt idx="3">
                  <c:v>97.37</c:v>
                </c:pt>
                <c:pt idx="4">
                  <c:v>104.49</c:v>
                </c:pt>
              </c:numCache>
            </c:numRef>
          </c:val>
        </c:ser>
        <c:dLbls>
          <c:showLegendKey val="0"/>
          <c:showVal val="0"/>
          <c:showCatName val="0"/>
          <c:showSerName val="0"/>
          <c:showPercent val="0"/>
          <c:showBubbleSize val="0"/>
        </c:dLbls>
        <c:gapWidth val="150"/>
        <c:axId val="347632528"/>
        <c:axId val="34763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347632528"/>
        <c:axId val="347632920"/>
      </c:lineChart>
      <c:dateAx>
        <c:axId val="347632528"/>
        <c:scaling>
          <c:orientation val="minMax"/>
        </c:scaling>
        <c:delete val="1"/>
        <c:axPos val="b"/>
        <c:numFmt formatCode="ge" sourceLinked="1"/>
        <c:majorTickMark val="none"/>
        <c:minorTickMark val="none"/>
        <c:tickLblPos val="none"/>
        <c:crossAx val="347632920"/>
        <c:crosses val="autoZero"/>
        <c:auto val="1"/>
        <c:lblOffset val="100"/>
        <c:baseTimeUnit val="years"/>
      </c:dateAx>
      <c:valAx>
        <c:axId val="34763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3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253.03</c:v>
                </c:pt>
                <c:pt idx="1">
                  <c:v>201.08</c:v>
                </c:pt>
                <c:pt idx="2">
                  <c:v>138.59</c:v>
                </c:pt>
                <c:pt idx="3">
                  <c:v>134.03</c:v>
                </c:pt>
                <c:pt idx="4">
                  <c:v>132.47999999999999</c:v>
                </c:pt>
              </c:numCache>
            </c:numRef>
          </c:val>
        </c:ser>
        <c:dLbls>
          <c:showLegendKey val="0"/>
          <c:showVal val="0"/>
          <c:showCatName val="0"/>
          <c:showSerName val="0"/>
          <c:showPercent val="0"/>
          <c:showBubbleSize val="0"/>
        </c:dLbls>
        <c:gapWidth val="150"/>
        <c:axId val="347409528"/>
        <c:axId val="3474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347409528"/>
        <c:axId val="347409920"/>
      </c:lineChart>
      <c:dateAx>
        <c:axId val="347409528"/>
        <c:scaling>
          <c:orientation val="minMax"/>
        </c:scaling>
        <c:delete val="1"/>
        <c:axPos val="b"/>
        <c:numFmt formatCode="ge" sourceLinked="1"/>
        <c:majorTickMark val="none"/>
        <c:minorTickMark val="none"/>
        <c:tickLblPos val="none"/>
        <c:crossAx val="347409920"/>
        <c:crosses val="autoZero"/>
        <c:auto val="1"/>
        <c:lblOffset val="100"/>
        <c:baseTimeUnit val="years"/>
      </c:dateAx>
      <c:valAx>
        <c:axId val="3474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0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16" zoomScale="70" zoomScaleNormal="70" workbookViewId="0">
      <selection activeCell="CD32" sqref="CD3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大衡村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5838</v>
      </c>
      <c r="AM8" s="47"/>
      <c r="AN8" s="47"/>
      <c r="AO8" s="47"/>
      <c r="AP8" s="47"/>
      <c r="AQ8" s="47"/>
      <c r="AR8" s="47"/>
      <c r="AS8" s="47"/>
      <c r="AT8" s="43">
        <f>データ!S6</f>
        <v>60.32</v>
      </c>
      <c r="AU8" s="43"/>
      <c r="AV8" s="43"/>
      <c r="AW8" s="43"/>
      <c r="AX8" s="43"/>
      <c r="AY8" s="43"/>
      <c r="AZ8" s="43"/>
      <c r="BA8" s="43"/>
      <c r="BB8" s="43">
        <f>データ!T6</f>
        <v>96.78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58.62</v>
      </c>
      <c r="Q10" s="43"/>
      <c r="R10" s="43"/>
      <c r="S10" s="43"/>
      <c r="T10" s="43"/>
      <c r="U10" s="43"/>
      <c r="V10" s="43"/>
      <c r="W10" s="43">
        <f>データ!P6</f>
        <v>76.89</v>
      </c>
      <c r="X10" s="43"/>
      <c r="Y10" s="43"/>
      <c r="Z10" s="43"/>
      <c r="AA10" s="43"/>
      <c r="AB10" s="43"/>
      <c r="AC10" s="43"/>
      <c r="AD10" s="47">
        <f>データ!Q6</f>
        <v>2150</v>
      </c>
      <c r="AE10" s="47"/>
      <c r="AF10" s="47"/>
      <c r="AG10" s="47"/>
      <c r="AH10" s="47"/>
      <c r="AI10" s="47"/>
      <c r="AJ10" s="47"/>
      <c r="AK10" s="2"/>
      <c r="AL10" s="47">
        <f>データ!U6</f>
        <v>3419</v>
      </c>
      <c r="AM10" s="47"/>
      <c r="AN10" s="47"/>
      <c r="AO10" s="47"/>
      <c r="AP10" s="47"/>
      <c r="AQ10" s="47"/>
      <c r="AR10" s="47"/>
      <c r="AS10" s="47"/>
      <c r="AT10" s="43">
        <f>データ!V6</f>
        <v>6.12</v>
      </c>
      <c r="AU10" s="43"/>
      <c r="AV10" s="43"/>
      <c r="AW10" s="43"/>
      <c r="AX10" s="43"/>
      <c r="AY10" s="43"/>
      <c r="AZ10" s="43"/>
      <c r="BA10" s="43"/>
      <c r="BB10" s="43">
        <f>データ!W6</f>
        <v>558.66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44245</v>
      </c>
      <c r="D6" s="31">
        <f t="shared" si="3"/>
        <v>47</v>
      </c>
      <c r="E6" s="31">
        <f t="shared" si="3"/>
        <v>17</v>
      </c>
      <c r="F6" s="31">
        <f t="shared" si="3"/>
        <v>4</v>
      </c>
      <c r="G6" s="31">
        <f t="shared" si="3"/>
        <v>0</v>
      </c>
      <c r="H6" s="31" t="str">
        <f t="shared" si="3"/>
        <v>宮城県　大衡村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58.62</v>
      </c>
      <c r="P6" s="32">
        <f t="shared" si="3"/>
        <v>76.89</v>
      </c>
      <c r="Q6" s="32">
        <f t="shared" si="3"/>
        <v>2150</v>
      </c>
      <c r="R6" s="32">
        <f t="shared" si="3"/>
        <v>5838</v>
      </c>
      <c r="S6" s="32">
        <f t="shared" si="3"/>
        <v>60.32</v>
      </c>
      <c r="T6" s="32">
        <f t="shared" si="3"/>
        <v>96.78</v>
      </c>
      <c r="U6" s="32">
        <f t="shared" si="3"/>
        <v>3419</v>
      </c>
      <c r="V6" s="32">
        <f t="shared" si="3"/>
        <v>6.12</v>
      </c>
      <c r="W6" s="32">
        <f t="shared" si="3"/>
        <v>558.66</v>
      </c>
      <c r="X6" s="33">
        <f>IF(X7="",NA(),X7)</f>
        <v>84.58</v>
      </c>
      <c r="Y6" s="33">
        <f t="shared" ref="Y6:AG6" si="4">IF(Y7="",NA(),Y7)</f>
        <v>82.62</v>
      </c>
      <c r="Z6" s="33">
        <f t="shared" si="4"/>
        <v>57.92</v>
      </c>
      <c r="AA6" s="33">
        <f t="shared" si="4"/>
        <v>90.82</v>
      </c>
      <c r="AB6" s="33">
        <f t="shared" si="4"/>
        <v>96.42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3586.12</v>
      </c>
      <c r="BF6" s="33">
        <f t="shared" ref="BF6:BN6" si="7">IF(BF7="",NA(),BF7)</f>
        <v>2977.23</v>
      </c>
      <c r="BG6" s="33">
        <f t="shared" si="7"/>
        <v>2657.61</v>
      </c>
      <c r="BH6" s="33">
        <f t="shared" si="7"/>
        <v>2286.89</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48.45</v>
      </c>
      <c r="BQ6" s="33">
        <f t="shared" ref="BQ6:BY6" si="8">IF(BQ7="",NA(),BQ7)</f>
        <v>63.21</v>
      </c>
      <c r="BR6" s="33">
        <f t="shared" si="8"/>
        <v>91.78</v>
      </c>
      <c r="BS6" s="33">
        <f t="shared" si="8"/>
        <v>97.37</v>
      </c>
      <c r="BT6" s="33">
        <f t="shared" si="8"/>
        <v>104.49</v>
      </c>
      <c r="BU6" s="33">
        <f t="shared" si="8"/>
        <v>60.75</v>
      </c>
      <c r="BV6" s="33">
        <f t="shared" si="8"/>
        <v>62.83</v>
      </c>
      <c r="BW6" s="33">
        <f t="shared" si="8"/>
        <v>64.63</v>
      </c>
      <c r="BX6" s="33">
        <f t="shared" si="8"/>
        <v>66.56</v>
      </c>
      <c r="BY6" s="33">
        <f t="shared" si="8"/>
        <v>66.22</v>
      </c>
      <c r="BZ6" s="32" t="str">
        <f>IF(BZ7="","",IF(BZ7="-","【-】","【"&amp;SUBSTITUTE(TEXT(BZ7,"#,##0.00"),"-","△")&amp;"】"))</f>
        <v>【64.73】</v>
      </c>
      <c r="CA6" s="33">
        <f>IF(CA7="",NA(),CA7)</f>
        <v>253.03</v>
      </c>
      <c r="CB6" s="33">
        <f t="shared" ref="CB6:CJ6" si="9">IF(CB7="",NA(),CB7)</f>
        <v>201.08</v>
      </c>
      <c r="CC6" s="33">
        <f t="shared" si="9"/>
        <v>138.59</v>
      </c>
      <c r="CD6" s="33">
        <f t="shared" si="9"/>
        <v>134.03</v>
      </c>
      <c r="CE6" s="33">
        <f t="shared" si="9"/>
        <v>132.47999999999999</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81.27</v>
      </c>
      <c r="CX6" s="33">
        <f t="shared" ref="CX6:DF6" si="11">IF(CX7="",NA(),CX7)</f>
        <v>79.599999999999994</v>
      </c>
      <c r="CY6" s="33">
        <f t="shared" si="11"/>
        <v>82.5</v>
      </c>
      <c r="CZ6" s="33">
        <f t="shared" si="11"/>
        <v>86.16</v>
      </c>
      <c r="DA6" s="33">
        <f t="shared" si="11"/>
        <v>86.75</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44245</v>
      </c>
      <c r="D7" s="35">
        <v>47</v>
      </c>
      <c r="E7" s="35">
        <v>17</v>
      </c>
      <c r="F7" s="35">
        <v>4</v>
      </c>
      <c r="G7" s="35">
        <v>0</v>
      </c>
      <c r="H7" s="35" t="s">
        <v>96</v>
      </c>
      <c r="I7" s="35" t="s">
        <v>97</v>
      </c>
      <c r="J7" s="35" t="s">
        <v>98</v>
      </c>
      <c r="K7" s="35" t="s">
        <v>99</v>
      </c>
      <c r="L7" s="35" t="s">
        <v>100</v>
      </c>
      <c r="M7" s="36" t="s">
        <v>101</v>
      </c>
      <c r="N7" s="36" t="s">
        <v>102</v>
      </c>
      <c r="O7" s="36">
        <v>58.62</v>
      </c>
      <c r="P7" s="36">
        <v>76.89</v>
      </c>
      <c r="Q7" s="36">
        <v>2150</v>
      </c>
      <c r="R7" s="36">
        <v>5838</v>
      </c>
      <c r="S7" s="36">
        <v>60.32</v>
      </c>
      <c r="T7" s="36">
        <v>96.78</v>
      </c>
      <c r="U7" s="36">
        <v>3419</v>
      </c>
      <c r="V7" s="36">
        <v>6.12</v>
      </c>
      <c r="W7" s="36">
        <v>558.66</v>
      </c>
      <c r="X7" s="36">
        <v>84.58</v>
      </c>
      <c r="Y7" s="36">
        <v>82.62</v>
      </c>
      <c r="Z7" s="36">
        <v>57.92</v>
      </c>
      <c r="AA7" s="36">
        <v>90.82</v>
      </c>
      <c r="AB7" s="36">
        <v>96.42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3586.12</v>
      </c>
      <c r="BF7" s="36">
        <v>2977.23</v>
      </c>
      <c r="BG7" s="36">
        <v>2657.61</v>
      </c>
      <c r="BH7" s="36">
        <v>2286.89</v>
      </c>
      <c r="BI7" s="36">
        <v>0</v>
      </c>
      <c r="BJ7" s="36">
        <v>1764.87</v>
      </c>
      <c r="BK7" s="36">
        <v>1622.51</v>
      </c>
      <c r="BL7" s="36">
        <v>1569.13</v>
      </c>
      <c r="BM7" s="36">
        <v>1436</v>
      </c>
      <c r="BN7" s="36">
        <v>1434.89</v>
      </c>
      <c r="BO7" s="36">
        <v>1457.06</v>
      </c>
      <c r="BP7" s="36">
        <v>48.45</v>
      </c>
      <c r="BQ7" s="36">
        <v>63.21</v>
      </c>
      <c r="BR7" s="36">
        <v>91.78</v>
      </c>
      <c r="BS7" s="36">
        <v>97.37</v>
      </c>
      <c r="BT7" s="36">
        <v>104.49</v>
      </c>
      <c r="BU7" s="36">
        <v>60.75</v>
      </c>
      <c r="BV7" s="36">
        <v>62.83</v>
      </c>
      <c r="BW7" s="36">
        <v>64.63</v>
      </c>
      <c r="BX7" s="36">
        <v>66.56</v>
      </c>
      <c r="BY7" s="36">
        <v>66.22</v>
      </c>
      <c r="BZ7" s="36">
        <v>64.73</v>
      </c>
      <c r="CA7" s="36">
        <v>253.03</v>
      </c>
      <c r="CB7" s="36">
        <v>201.08</v>
      </c>
      <c r="CC7" s="36">
        <v>138.59</v>
      </c>
      <c r="CD7" s="36">
        <v>134.03</v>
      </c>
      <c r="CE7" s="36">
        <v>132.47999999999999</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81.27</v>
      </c>
      <c r="CX7" s="36">
        <v>79.599999999999994</v>
      </c>
      <c r="CY7" s="36">
        <v>82.5</v>
      </c>
      <c r="CZ7" s="36">
        <v>86.16</v>
      </c>
      <c r="DA7" s="36">
        <v>86.75</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2017-02-14T08:16:27Z</cp:lastPrinted>
  <dcterms:created xsi:type="dcterms:W3CDTF">2017-02-08T02:58:32Z</dcterms:created>
  <dcterms:modified xsi:type="dcterms:W3CDTF">2017-02-14T08:16:34Z</dcterms:modified>
  <cp:category/>
</cp:coreProperties>
</file>