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上下水道課\B総務\⑫照会応答\市町村課照会\H28\経営比較分析表（Ｈ29.2）\大和町\"/>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<sst xmlns="http://schemas.openxmlformats.org/spreadsheetml/2006/main" count="217" uniqueCount="107">
  <si>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</si>
  <si>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</si>
  <si>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</si>
  <si>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</si>
  <si>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</si>
  <si>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</si>
  <si>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</si>
  <si>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</si>
  <si>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</si>
  <si>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</si>
  <si>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</si>
  <si>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</si>
  <si>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</si>
  <si>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</si>
  <si>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</si>
  <si>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</si>
  <si>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</si>
  <si>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</si>
  <si>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</si>
  <si>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</si>
  <si>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</si>
  <si>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</si>
  <si>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</si>
  <si>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</si>
  <si>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</si>
  <si>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</si>
  <si>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</si>
  <si>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</si>
  <si>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</si>
  <si>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</si>
  <si>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</si>
  <si>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</si>
  <si>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</si>
  <si>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</si>
  <si>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</si>
  <si>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</si>
  <si>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</si>
  <si>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</si>
  <si>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</si>
  <si>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</si>
  <si>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</si>
  <si>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</si>
  <si>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</si>
  <si>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</si>
  <si>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</si>
  <si>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</si>
  <si>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</si>
  <si>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</si>
  <si>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</si>
  <si>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</si>
  <si>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</si>
  <si>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</si>
  <si>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</si>
  <si>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</si>
  <si>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</si>
  <si>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</si>
  <si>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</si>
  <si>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</si>
  <si>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</si>
  <si>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</si>
  <si>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</si>
  <si>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</si>
  <si>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</si>
  <si>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</si>
  <si>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</si>
  <si>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</si>
  <si>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</si>
  <si>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</si>
  <si>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</si>
  <si>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</si>
  <si>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</si>
  <si>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</si>
  <si>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</si>
  <si>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</si>
  <si>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</si>
  <si>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</si>
  <si>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</si>
  <si>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</si>
  <si>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</si>
  <si>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</si>
  <si>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</si>
  <si>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</si>
  <si>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</si>
  <si>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</si>
  <si>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</si>
  <si>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</si>
  <si>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</si>
  <si>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</si>
  <si>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</si>
  <si>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</si>
  <si>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</si>
  <si>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</si>
  <si>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</si>
  <si>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大和町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</si>
  <si>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</si>
  <si>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</si>
  <si>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</si>
  <si>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</si>
  <si>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</si>
  <si>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</si>
  <si>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</si>
  <si>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</si>
  <si>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</si>
  <si>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</si>
  <si>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について、平成２３年度は震災の影響もあり、前年度より悪化した。以降、改善傾向にあったが、平成２６年度に地方公営企業会計制度見直しに伴い、一時的に減価償却費が増大し、経常損失が発生した。平成２７年度については、人口増等による給水収益の伸びや開発負担金による収入増により、黒字転換したものの、住宅新築などは落ちついて来たため、今後は、加入金や開発負担金、手数料等の収入が減少するのは確実であり、また、⑤料金回収率が１００％を下回っている現状から、一般会計繰入金への依存度が高い状況である。
  ③流動比率についても、全国平均は下回っているものの、１００%を大きく超え、短期的な債務に対する支払い能力は十分確保できている。
  ④企業債残高対給水収益比率については、近年の人口増やそれに伴う住宅建築増加や企業進出に伴い、給水収益が増加していることなどから、減少傾向にあり、平均値を下回っている。
　本町は、面積が広く、町中心部の吉岡地区や南部のもみじケ丘、杜の丘地区を除き、住宅が散在しており、⑥給水原価については、類似団体平均を上回る結果となっている。
  ⑦施設利用率については、類似団体や全国の平均を大きく上回っており、稼動施設の規模や利用状況については、適正であると見ている。また、⑧有収率についても、布設替など老朽管対策等の効果もあってか、類似団体平均を上回っており、年々向上している。</t>
    <rPh sb="2" eb="4">
      <t>ケイジョウ</t>
    </rPh>
    <rPh sb="4" eb="6">
      <t>シュウシ</t>
    </rPh>
    <rPh sb="6" eb="8">
      <t>ヒリツ</t>
    </rPh>
    <rPh sb="13" eb="15">
      <t>ヘイセイ</t>
    </rPh>
    <rPh sb="17" eb="18">
      <t>ネン</t>
    </rPh>
    <rPh sb="18" eb="19">
      <t>ド</t>
    </rPh>
    <rPh sb="20" eb="22">
      <t>シンサイ</t>
    </rPh>
    <rPh sb="23" eb="25">
      <t>エイキョウ</t>
    </rPh>
    <rPh sb="29" eb="32">
      <t>ゼンネンド</t>
    </rPh>
    <rPh sb="34" eb="36">
      <t>アッカ</t>
    </rPh>
    <rPh sb="39" eb="41">
      <t>イコウ</t>
    </rPh>
    <rPh sb="42" eb="44">
      <t>カイゼン</t>
    </rPh>
    <rPh sb="44" eb="46">
      <t>ケイコウ</t>
    </rPh>
    <rPh sb="52" eb="54">
      <t>ヘイセイ</t>
    </rPh>
    <rPh sb="56" eb="58">
      <t>ネンド</t>
    </rPh>
    <rPh sb="59" eb="61">
      <t>チホウ</t>
    </rPh>
    <rPh sb="61" eb="63">
      <t>コウエイ</t>
    </rPh>
    <rPh sb="63" eb="65">
      <t>キギョウ</t>
    </rPh>
    <rPh sb="65" eb="67">
      <t>カイケイ</t>
    </rPh>
    <rPh sb="67" eb="69">
      <t>セイド</t>
    </rPh>
    <rPh sb="69" eb="71">
      <t>ミナオ</t>
    </rPh>
    <rPh sb="73" eb="74">
      <t>トモナ</t>
    </rPh>
    <rPh sb="76" eb="79">
      <t>イチジテキ</t>
    </rPh>
    <rPh sb="80" eb="82">
      <t>ゲンカ</t>
    </rPh>
    <rPh sb="86" eb="88">
      <t>ゾウダイ</t>
    </rPh>
    <rPh sb="90" eb="92">
      <t>ケイジョウ</t>
    </rPh>
    <rPh sb="92" eb="94">
      <t>ソンシツ</t>
    </rPh>
    <rPh sb="95" eb="97">
      <t>ハッセイ</t>
    </rPh>
    <rPh sb="100" eb="102">
      <t>ヘイセイ</t>
    </rPh>
    <rPh sb="112" eb="115">
      <t>ジンコウゾウ</t>
    </rPh>
    <rPh sb="115" eb="116">
      <t>トウ</t>
    </rPh>
    <rPh sb="119" eb="121">
      <t>キュウスイ</t>
    </rPh>
    <rPh sb="121" eb="123">
      <t>シュウエキ</t>
    </rPh>
    <rPh sb="124" eb="125">
      <t>ノ</t>
    </rPh>
    <rPh sb="127" eb="129">
      <t>カイハツ</t>
    </rPh>
    <rPh sb="129" eb="132">
      <t>フタンキン</t>
    </rPh>
    <rPh sb="135" eb="138">
      <t>シュウニュウゾウ</t>
    </rPh>
    <rPh sb="142" eb="144">
      <t>クロジ</t>
    </rPh>
    <rPh sb="144" eb="146">
      <t>テンカン</t>
    </rPh>
    <rPh sb="152" eb="154">
      <t>ジュウタク</t>
    </rPh>
    <rPh sb="159" eb="160">
      <t>オ</t>
    </rPh>
    <rPh sb="164" eb="165">
      <t>キ</t>
    </rPh>
    <rPh sb="169" eb="171">
      <t>コンゴ</t>
    </rPh>
    <rPh sb="173" eb="175">
      <t>カニュウ</t>
    </rPh>
    <rPh sb="175" eb="176">
      <t>キン</t>
    </rPh>
    <rPh sb="177" eb="179">
      <t>カイハツ</t>
    </rPh>
    <rPh sb="179" eb="182">
      <t>フタンキン</t>
    </rPh>
    <rPh sb="183" eb="185">
      <t>テスウ</t>
    </rPh>
    <rPh sb="185" eb="186">
      <t>リョウ</t>
    </rPh>
    <rPh sb="186" eb="187">
      <t>トウ</t>
    </rPh>
    <rPh sb="188" eb="190">
      <t>シュウニュウ</t>
    </rPh>
    <rPh sb="191" eb="193">
      <t>ゲンショウ</t>
    </rPh>
    <rPh sb="197" eb="199">
      <t>カクジツ</t>
    </rPh>
    <rPh sb="207" eb="209">
      <t>リョウキン</t>
    </rPh>
    <rPh sb="209" eb="211">
      <t>カイシュウ</t>
    </rPh>
    <rPh sb="211" eb="212">
      <t>リツ</t>
    </rPh>
    <rPh sb="224" eb="226">
      <t>ゲンジョウ</t>
    </rPh>
    <rPh sb="229" eb="231">
      <t>イッパン</t>
    </rPh>
    <rPh sb="231" eb="233">
      <t>カイケイ</t>
    </rPh>
    <rPh sb="233" eb="235">
      <t>クリイレ</t>
    </rPh>
    <rPh sb="235" eb="236">
      <t>キン</t>
    </rPh>
    <rPh sb="238" eb="241">
      <t>イゾンド</t>
    </rPh>
    <rPh sb="242" eb="243">
      <t>タカ</t>
    </rPh>
    <rPh sb="244" eb="246">
      <t>ジョウキョウ</t>
    </rPh>
    <rPh sb="254" eb="256">
      <t>リュウドウ</t>
    </rPh>
    <rPh sb="256" eb="258">
      <t>ヒリツ</t>
    </rPh>
    <rPh sb="264" eb="266">
      <t>ゼンコク</t>
    </rPh>
    <rPh sb="266" eb="268">
      <t>ヘイキン</t>
    </rPh>
    <rPh sb="269" eb="271">
      <t>シタマワ</t>
    </rPh>
    <rPh sb="284" eb="285">
      <t>オオ</t>
    </rPh>
    <rPh sb="287" eb="288">
      <t>コ</t>
    </rPh>
    <rPh sb="290" eb="293">
      <t>タンキテキ</t>
    </rPh>
    <rPh sb="294" eb="296">
      <t>サイム</t>
    </rPh>
    <rPh sb="297" eb="298">
      <t>タイ</t>
    </rPh>
    <rPh sb="300" eb="302">
      <t>シハラ</t>
    </rPh>
    <rPh sb="303" eb="305">
      <t>ノウリョク</t>
    </rPh>
    <rPh sb="306" eb="308">
      <t>ジュウブン</t>
    </rPh>
    <rPh sb="308" eb="310">
      <t>カクホ</t>
    </rPh>
    <rPh sb="320" eb="322">
      <t>キギョウ</t>
    </rPh>
    <rPh sb="322" eb="323">
      <t>サイ</t>
    </rPh>
    <rPh sb="323" eb="325">
      <t>ザンダカ</t>
    </rPh>
    <rPh sb="325" eb="326">
      <t>タイ</t>
    </rPh>
    <rPh sb="326" eb="328">
      <t>キュウスイ</t>
    </rPh>
    <rPh sb="328" eb="330">
      <t>シュウエキ</t>
    </rPh>
    <rPh sb="330" eb="332">
      <t>ヒリツ</t>
    </rPh>
    <rPh sb="338" eb="340">
      <t>キンネン</t>
    </rPh>
    <rPh sb="341" eb="344">
      <t>ジンコウゾウ</t>
    </rPh>
    <rPh sb="348" eb="349">
      <t>トモナ</t>
    </rPh>
    <rPh sb="350" eb="352">
      <t>ジュウタク</t>
    </rPh>
    <rPh sb="352" eb="354">
      <t>ケンチク</t>
    </rPh>
    <rPh sb="354" eb="356">
      <t>ゾウカ</t>
    </rPh>
    <rPh sb="357" eb="359">
      <t>キギョウ</t>
    </rPh>
    <rPh sb="359" eb="361">
      <t>シンシュツ</t>
    </rPh>
    <rPh sb="362" eb="363">
      <t>トモナ</t>
    </rPh>
    <rPh sb="365" eb="367">
      <t>キュウスイ</t>
    </rPh>
    <rPh sb="367" eb="369">
      <t>シュウエキ</t>
    </rPh>
    <rPh sb="370" eb="372">
      <t>ゾウカ</t>
    </rPh>
    <rPh sb="383" eb="385">
      <t>ゲンショウ</t>
    </rPh>
    <rPh sb="385" eb="387">
      <t>ケイコウ</t>
    </rPh>
    <rPh sb="391" eb="394">
      <t>ヘイキンチ</t>
    </rPh>
    <rPh sb="395" eb="397">
      <t>シタマワ</t>
    </rPh>
    <rPh sb="404" eb="406">
      <t>ホンチョウ</t>
    </rPh>
    <rPh sb="408" eb="410">
      <t>メンセキ</t>
    </rPh>
    <rPh sb="411" eb="412">
      <t>ヒロ</t>
    </rPh>
    <rPh sb="414" eb="415">
      <t>マチ</t>
    </rPh>
    <rPh sb="415" eb="418">
      <t>チュウシンブ</t>
    </rPh>
    <rPh sb="419" eb="421">
      <t>ヨシオカ</t>
    </rPh>
    <rPh sb="421" eb="423">
      <t>チク</t>
    </rPh>
    <rPh sb="424" eb="426">
      <t>ナンブ</t>
    </rPh>
    <rPh sb="431" eb="432">
      <t>オカ</t>
    </rPh>
    <rPh sb="433" eb="434">
      <t>モリ</t>
    </rPh>
    <rPh sb="435" eb="436">
      <t>オカ</t>
    </rPh>
    <rPh sb="436" eb="438">
      <t>チク</t>
    </rPh>
    <rPh sb="439" eb="440">
      <t>ノゾ</t>
    </rPh>
    <rPh sb="442" eb="444">
      <t>ジュウタク</t>
    </rPh>
    <rPh sb="445" eb="447">
      <t>サンザイ</t>
    </rPh>
    <rPh sb="455" eb="457">
      <t>ゲンカ</t>
    </rPh>
    <rPh sb="463" eb="465">
      <t>ルイジ</t>
    </rPh>
    <rPh sb="465" eb="467">
      <t>ダンタイ</t>
    </rPh>
    <rPh sb="467" eb="469">
      <t>ヘイキン</t>
    </rPh>
    <rPh sb="470" eb="472">
      <t>ウワマワ</t>
    </rPh>
    <rPh sb="473" eb="475">
      <t>ケッカ</t>
    </rPh>
    <rPh sb="486" eb="488">
      <t>シセツ</t>
    </rPh>
    <rPh sb="488" eb="491">
      <t>リヨウリツ</t>
    </rPh>
    <rPh sb="497" eb="499">
      <t>ルイジ</t>
    </rPh>
    <rPh sb="499" eb="501">
      <t>ダンタイ</t>
    </rPh>
    <rPh sb="502" eb="504">
      <t>ゼンコク</t>
    </rPh>
    <rPh sb="505" eb="507">
      <t>ヘイキン</t>
    </rPh>
    <rPh sb="508" eb="509">
      <t>オオ</t>
    </rPh>
    <rPh sb="511" eb="513">
      <t>ウワマワ</t>
    </rPh>
    <rPh sb="518" eb="520">
      <t>カドウ</t>
    </rPh>
    <rPh sb="520" eb="522">
      <t>シセツ</t>
    </rPh>
    <rPh sb="523" eb="525">
      <t>キボ</t>
    </rPh>
    <rPh sb="526" eb="528">
      <t>リヨウ</t>
    </rPh>
    <rPh sb="528" eb="530">
      <t>ジョウキョウ</t>
    </rPh>
    <rPh sb="536" eb="538">
      <t>テキセイ</t>
    </rPh>
    <rPh sb="542" eb="543">
      <t>ミ</t>
    </rPh>
    <rPh sb="551" eb="552">
      <t>ユウ</t>
    </rPh>
    <rPh sb="552" eb="553">
      <t>シュウ</t>
    </rPh>
    <rPh sb="553" eb="554">
      <t>リツ</t>
    </rPh>
    <rPh sb="560" eb="561">
      <t>フ</t>
    </rPh>
    <rPh sb="561" eb="562">
      <t>セツ</t>
    </rPh>
    <rPh sb="562" eb="563">
      <t>カ</t>
    </rPh>
    <rPh sb="565" eb="567">
      <t>ロウキュウ</t>
    </rPh>
    <rPh sb="567" eb="568">
      <t>カン</t>
    </rPh>
    <rPh sb="568" eb="570">
      <t>タイサク</t>
    </rPh>
    <rPh sb="570" eb="571">
      <t>トウ</t>
    </rPh>
    <rPh sb="572" eb="574">
      <t>コウカ</t>
    </rPh>
    <rPh sb="580" eb="582">
      <t>ルイジ</t>
    </rPh>
    <rPh sb="582" eb="584">
      <t>ダンタイ</t>
    </rPh>
    <rPh sb="584" eb="586">
      <t>ヘイキン</t>
    </rPh>
    <rPh sb="587" eb="589">
      <t>ウワマワ</t>
    </rPh>
    <rPh sb="594" eb="596">
      <t>ネンネン</t>
    </rPh>
    <rPh sb="596" eb="598">
      <t>コウジョウ</t>
    </rPh>
    <phoneticPr fontId="4"/>
  </si>
  <si>
    <t>　配水管については、昭和４５年５月の水道供用開始から使用され、以後、仙台北部中核都市構想などを踏まえ、自己水源を宮城県からの受水へと切替を行い、現在、第７次拡張まで整備を行ってきている。
　老朽管対策については、老朽管対策事業計画を策定し、第一次（Ｈ１１～Ｈ２３）、第二次（Ｈ２４～Ｈ２６）に亘り実施しており、併せて漏水対策についても、管路の重要度、漏水頻度を考慮し、現在も布設替を計画的に実施中である。
　②管路経年化率については、類似団体や全国平均と比較し低くなっていて、③管路更新率については高い傾向にあり、今後も「アセットマネジメント」等の活用により、効率的な修繕・更新を図っていく。なお、③について、２７年度の数値がゼロとなっているが、Ｌ＝８０３ｍの布設替を実施しており、管路更新率は、０．３２％となっている。</t>
    <rPh sb="1" eb="4">
      <t>ハイスイカン</t>
    </rPh>
    <rPh sb="10" eb="12">
      <t>ショウワ</t>
    </rPh>
    <rPh sb="14" eb="15">
      <t>ネン</t>
    </rPh>
    <rPh sb="16" eb="17">
      <t>ガツ</t>
    </rPh>
    <rPh sb="18" eb="20">
      <t>スイドウ</t>
    </rPh>
    <rPh sb="20" eb="22">
      <t>キョウヨウ</t>
    </rPh>
    <rPh sb="22" eb="24">
      <t>カイシ</t>
    </rPh>
    <rPh sb="26" eb="28">
      <t>シヨウ</t>
    </rPh>
    <rPh sb="31" eb="33">
      <t>イゴ</t>
    </rPh>
    <rPh sb="34" eb="36">
      <t>センダイ</t>
    </rPh>
    <rPh sb="36" eb="38">
      <t>ホクブ</t>
    </rPh>
    <rPh sb="38" eb="40">
      <t>チュウカク</t>
    </rPh>
    <rPh sb="40" eb="42">
      <t>トシ</t>
    </rPh>
    <rPh sb="42" eb="44">
      <t>コウソウ</t>
    </rPh>
    <rPh sb="47" eb="48">
      <t>フ</t>
    </rPh>
    <rPh sb="51" eb="53">
      <t>ジコ</t>
    </rPh>
    <rPh sb="53" eb="55">
      <t>スイゲン</t>
    </rPh>
    <rPh sb="56" eb="59">
      <t>ミヤギケン</t>
    </rPh>
    <rPh sb="62" eb="63">
      <t>ウ</t>
    </rPh>
    <rPh sb="66" eb="68">
      <t>キリカエ</t>
    </rPh>
    <rPh sb="69" eb="70">
      <t>オコナ</t>
    </rPh>
    <rPh sb="72" eb="74">
      <t>ゲンザイ</t>
    </rPh>
    <rPh sb="75" eb="76">
      <t>ダイ</t>
    </rPh>
    <rPh sb="77" eb="78">
      <t>ジ</t>
    </rPh>
    <rPh sb="78" eb="80">
      <t>カクチョウ</t>
    </rPh>
    <rPh sb="82" eb="84">
      <t>セイビ</t>
    </rPh>
    <rPh sb="85" eb="86">
      <t>オコナ</t>
    </rPh>
    <rPh sb="95" eb="97">
      <t>ロウキュウ</t>
    </rPh>
    <rPh sb="97" eb="98">
      <t>カン</t>
    </rPh>
    <rPh sb="98" eb="100">
      <t>タイサク</t>
    </rPh>
    <rPh sb="106" eb="108">
      <t>ロウキュウ</t>
    </rPh>
    <rPh sb="108" eb="109">
      <t>カン</t>
    </rPh>
    <rPh sb="109" eb="111">
      <t>タイサク</t>
    </rPh>
    <rPh sb="111" eb="113">
      <t>ジギョウ</t>
    </rPh>
    <rPh sb="113" eb="115">
      <t>ケイカク</t>
    </rPh>
    <rPh sb="116" eb="118">
      <t>サクテイ</t>
    </rPh>
    <rPh sb="120" eb="121">
      <t>ダイ</t>
    </rPh>
    <rPh sb="121" eb="122">
      <t>イチ</t>
    </rPh>
    <rPh sb="122" eb="123">
      <t>ジ</t>
    </rPh>
    <rPh sb="133" eb="134">
      <t>ダイ</t>
    </rPh>
    <rPh sb="134" eb="136">
      <t>ニジ</t>
    </rPh>
    <rPh sb="146" eb="147">
      <t>ワタ</t>
    </rPh>
    <rPh sb="148" eb="150">
      <t>ジッシ</t>
    </rPh>
    <rPh sb="155" eb="156">
      <t>アワ</t>
    </rPh>
    <rPh sb="158" eb="160">
      <t>ロウスイ</t>
    </rPh>
    <rPh sb="160" eb="162">
      <t>タイサク</t>
    </rPh>
    <rPh sb="168" eb="170">
      <t>カンロ</t>
    </rPh>
    <rPh sb="171" eb="174">
      <t>ジュウヨウド</t>
    </rPh>
    <rPh sb="175" eb="177">
      <t>ロウスイ</t>
    </rPh>
    <rPh sb="177" eb="179">
      <t>ヒンド</t>
    </rPh>
    <rPh sb="180" eb="182">
      <t>コウリョ</t>
    </rPh>
    <rPh sb="184" eb="186">
      <t>ゲンザイ</t>
    </rPh>
    <rPh sb="187" eb="189">
      <t>フセツ</t>
    </rPh>
    <rPh sb="189" eb="190">
      <t>カ</t>
    </rPh>
    <rPh sb="191" eb="194">
      <t>ケイカクテキ</t>
    </rPh>
    <rPh sb="195" eb="198">
      <t>ジッシチュウ</t>
    </rPh>
    <rPh sb="230" eb="231">
      <t>ヒク</t>
    </rPh>
    <rPh sb="239" eb="241">
      <t>カンロ</t>
    </rPh>
    <rPh sb="241" eb="243">
      <t>コウシン</t>
    </rPh>
    <rPh sb="243" eb="244">
      <t>リツ</t>
    </rPh>
    <rPh sb="249" eb="250">
      <t>タカ</t>
    </rPh>
    <rPh sb="251" eb="253">
      <t>ケイコウ</t>
    </rPh>
    <rPh sb="257" eb="259">
      <t>コンゴ</t>
    </rPh>
    <rPh sb="272" eb="273">
      <t>トウ</t>
    </rPh>
    <rPh sb="274" eb="276">
      <t>カツヨウ</t>
    </rPh>
    <rPh sb="280" eb="283">
      <t>コウリツテキ</t>
    </rPh>
    <rPh sb="284" eb="286">
      <t>シュウゼン</t>
    </rPh>
    <rPh sb="287" eb="289">
      <t>コウシン</t>
    </rPh>
    <rPh sb="290" eb="291">
      <t>ハカ</t>
    </rPh>
    <rPh sb="307" eb="309">
      <t>ネンド</t>
    </rPh>
    <rPh sb="310" eb="312">
      <t>スウチ</t>
    </rPh>
    <rPh sb="330" eb="332">
      <t>フセツ</t>
    </rPh>
    <rPh sb="332" eb="333">
      <t>カ</t>
    </rPh>
    <rPh sb="334" eb="336">
      <t>ジッシ</t>
    </rPh>
    <rPh sb="341" eb="343">
      <t>カンロ</t>
    </rPh>
    <rPh sb="343" eb="345">
      <t>コウシン</t>
    </rPh>
    <rPh sb="345" eb="346">
      <t>リツ</t>
    </rPh>
    <phoneticPr fontId="4"/>
  </si>
  <si>
    <t>　住宅の新築や企業進出が一段落し、今後は、給水収益の伸びが鈍り、また、給水加入金や開発負担金、手数料等による収入も減少していくことが確実である。
　また、今後、本町も人口減少へと歩むことが見込まれており、さらに、水道基幹施設の耐震化事業実施や管路や施設の老朽化に伴い、維持修繕経費や更新費用の増大が見込まれるところである。
　そのため、給水収益の大幅な伸びが期待できず、新たな開発等がない状況では、なお一層の経営努力が必要であり、施設等の効率的維持管理と未収金解消への努力を今後も行っていくとともに、併せて、料金体系の見直し時期や水道事業の広域化などの経営手法等も踏まえた検討を今後、関係機関と連携を図りながら行っていく。</t>
    <rPh sb="1" eb="3">
      <t>ジュウタク</t>
    </rPh>
    <rPh sb="4" eb="6">
      <t>シンチク</t>
    </rPh>
    <rPh sb="7" eb="9">
      <t>キギョウ</t>
    </rPh>
    <rPh sb="9" eb="11">
      <t>シンシュツ</t>
    </rPh>
    <rPh sb="12" eb="13">
      <t>ヒト</t>
    </rPh>
    <rPh sb="13" eb="15">
      <t>ダンラク</t>
    </rPh>
    <rPh sb="17" eb="19">
      <t>コンゴ</t>
    </rPh>
    <rPh sb="21" eb="23">
      <t>キュウスイ</t>
    </rPh>
    <rPh sb="23" eb="25">
      <t>シュウエキ</t>
    </rPh>
    <rPh sb="26" eb="27">
      <t>ノ</t>
    </rPh>
    <rPh sb="29" eb="30">
      <t>ニブ</t>
    </rPh>
    <rPh sb="35" eb="37">
      <t>キュウスイ</t>
    </rPh>
    <rPh sb="37" eb="39">
      <t>カニュウ</t>
    </rPh>
    <rPh sb="39" eb="40">
      <t>キン</t>
    </rPh>
    <rPh sb="41" eb="43">
      <t>カイハツ</t>
    </rPh>
    <rPh sb="43" eb="46">
      <t>フタンキン</t>
    </rPh>
    <rPh sb="47" eb="50">
      <t>テスウリョウ</t>
    </rPh>
    <rPh sb="50" eb="51">
      <t>トウ</t>
    </rPh>
    <rPh sb="54" eb="56">
      <t>シュウニュウ</t>
    </rPh>
    <rPh sb="57" eb="59">
      <t>ゲンショウ</t>
    </rPh>
    <rPh sb="66" eb="68">
      <t>カクジツ</t>
    </rPh>
    <rPh sb="77" eb="79">
      <t>コンゴ</t>
    </rPh>
    <rPh sb="80" eb="82">
      <t>ホンチョウ</t>
    </rPh>
    <rPh sb="83" eb="85">
      <t>ジンコウ</t>
    </rPh>
    <rPh sb="85" eb="87">
      <t>ゲンショウ</t>
    </rPh>
    <rPh sb="89" eb="90">
      <t>アユ</t>
    </rPh>
    <rPh sb="94" eb="96">
      <t>ミコ</t>
    </rPh>
    <rPh sb="106" eb="108">
      <t>スイドウ</t>
    </rPh>
    <rPh sb="108" eb="110">
      <t>キカン</t>
    </rPh>
    <rPh sb="110" eb="112">
      <t>シセツ</t>
    </rPh>
    <rPh sb="113" eb="116">
      <t>タイシンカ</t>
    </rPh>
    <rPh sb="116" eb="118">
      <t>ジギョウ</t>
    </rPh>
    <rPh sb="118" eb="120">
      <t>ジッシ</t>
    </rPh>
    <rPh sb="121" eb="123">
      <t>カンロ</t>
    </rPh>
    <rPh sb="124" eb="126">
      <t>シセツ</t>
    </rPh>
    <rPh sb="127" eb="130">
      <t>ロウキュウカ</t>
    </rPh>
    <rPh sb="131" eb="132">
      <t>トモナ</t>
    </rPh>
    <rPh sb="134" eb="136">
      <t>イジ</t>
    </rPh>
    <rPh sb="136" eb="138">
      <t>シュウゼン</t>
    </rPh>
    <rPh sb="138" eb="140">
      <t>ケイヒ</t>
    </rPh>
    <rPh sb="141" eb="143">
      <t>コウシン</t>
    </rPh>
    <rPh sb="143" eb="145">
      <t>ヒヨウ</t>
    </rPh>
    <rPh sb="146" eb="148">
      <t>ゾウダイ</t>
    </rPh>
    <rPh sb="149" eb="151">
      <t>ミコ</t>
    </rPh>
    <rPh sb="168" eb="170">
      <t>キュウスイ</t>
    </rPh>
    <rPh sb="170" eb="172">
      <t>シュウエキ</t>
    </rPh>
    <rPh sb="173" eb="175">
      <t>オオハバ</t>
    </rPh>
    <rPh sb="176" eb="177">
      <t>ノ</t>
    </rPh>
    <rPh sb="179" eb="181">
      <t>キタイ</t>
    </rPh>
    <rPh sb="185" eb="186">
      <t>アラ</t>
    </rPh>
    <rPh sb="204" eb="206">
      <t>ケイエイ</t>
    </rPh>
    <rPh sb="206" eb="208">
      <t>ドリョク</t>
    </rPh>
    <rPh sb="209" eb="211">
      <t>ヒツヨウ</t>
    </rPh>
    <rPh sb="215" eb="218">
      <t>シセツトウ</t>
    </rPh>
    <rPh sb="228" eb="229">
      <t>オサ</t>
    </rPh>
    <rPh sb="234" eb="236">
      <t>ドリョク</t>
    </rPh>
    <rPh sb="237" eb="239">
      <t>コンゴ</t>
    </rPh>
    <rPh sb="250" eb="251">
      <t>アワ</t>
    </rPh>
    <rPh sb="254" eb="256">
      <t>リョウキン</t>
    </rPh>
    <rPh sb="256" eb="258">
      <t>タイケイ</t>
    </rPh>
    <rPh sb="259" eb="261">
      <t>ミナオ</t>
    </rPh>
    <rPh sb="262" eb="264">
      <t>ジキ</t>
    </rPh>
    <rPh sb="265" eb="267">
      <t>スイドウ</t>
    </rPh>
    <rPh sb="267" eb="269">
      <t>ジギョウ</t>
    </rPh>
    <rPh sb="270" eb="273">
      <t>コウイキカ</t>
    </rPh>
    <rPh sb="276" eb="278">
      <t>ケイエイ</t>
    </rPh>
    <rPh sb="278" eb="281">
      <t>シュホウトウ</t>
    </rPh>
    <rPh sb="282" eb="283">
      <t>フ</t>
    </rPh>
    <rPh sb="286" eb="288">
      <t>ケントウ</t>
    </rPh>
    <rPh sb="289" eb="291">
      <t>コンゴ</t>
    </rPh>
    <rPh sb="292" eb="294">
      <t>カンケイ</t>
    </rPh>
    <rPh sb="294" eb="296">
      <t>キカン</t>
    </rPh>
    <rPh sb="297" eb="299">
      <t>レンケイ</t>
    </rPh>
    <rPh sb="300" eb="301">
      <t>ハカ</t>
    </rPh>
    <rPh sb="305" eb="30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</si>
</sst>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0.53</c:v>
                </c:pt>
                <c:pt idx="1">
                  <c:v>1.52</c:v>
                </c:pt>
                <c:pt idx="2">
                  <c:v>1.37</c:v>
                </c:pt>
                <c:pt idx="3">
                  <c:v>1.56</c:v>
                </c:pt>
                <c:pt idx="4" formatCode="#,##0.00;&quot;△&quot;#,##0.00">
                  <c:v>0</c:v>
                </c:pt>
              </c:numCache>
            </c:numRef>
          </c:val>
        </c:ser>
        <c:dLbls>
          <c:showLegendKey val="0"/>
          <c:showVal val="0"/>
          <c:showCatName val="0"/>
          <c:showSerName val="0"/>
          <c:showPercent val="0"/>
          <c:showBubbleSize val="0"/>
        </c:dLbls>
        <c:gapWidth val="150"/>
        <c:axId val="95315208"/>
        <c:axId val="9531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5315208"/>
        <c:axId val="95315592"/>
      </c:lineChart>
      <c:dateAx>
        <c:axId val="95315208"/>
        <c:scaling>
          <c:orientation val="minMax"/>
        </c:scaling>
        <c:delete val="1"/>
        <c:axPos val="b"/>
        <c:numFmt formatCode="ge" sourceLinked="1"/>
        <c:majorTickMark val="none"/>
        <c:minorTickMark val="none"/>
        <c:tickLblPos val="none"/>
        <c:crossAx val="95315592"/>
        <c:crosses val="autoZero"/>
        <c:auto val="1"/>
        <c:lblOffset val="100"/>
        <c:baseTimeUnit val="years"/>
      </c:dateAx>
      <c:valAx>
        <c:axId val="9531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1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92.33</c:v>
                </c:pt>
                <c:pt idx="1">
                  <c:v>92.14</c:v>
                </c:pt>
                <c:pt idx="2">
                  <c:v>89.74</c:v>
                </c:pt>
                <c:pt idx="3">
                  <c:v>91.34</c:v>
                </c:pt>
                <c:pt idx="4">
                  <c:v>82.85</c:v>
                </c:pt>
              </c:numCache>
            </c:numRef>
          </c:val>
        </c:ser>
        <c:dLbls>
          <c:showLegendKey val="0"/>
          <c:showVal val="0"/>
          <c:showCatName val="0"/>
          <c:showSerName val="0"/>
          <c:showPercent val="0"/>
          <c:showBubbleSize val="0"/>
        </c:dLbls>
        <c:gapWidth val="150"/>
        <c:axId val="278781112"/>
        <c:axId val="2787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78781112"/>
        <c:axId val="278781504"/>
      </c:lineChart>
      <c:dateAx>
        <c:axId val="278781112"/>
        <c:scaling>
          <c:orientation val="minMax"/>
        </c:scaling>
        <c:delete val="1"/>
        <c:axPos val="b"/>
        <c:numFmt formatCode="ge" sourceLinked="1"/>
        <c:majorTickMark val="none"/>
        <c:minorTickMark val="none"/>
        <c:tickLblPos val="none"/>
        <c:crossAx val="278781504"/>
        <c:crosses val="autoZero"/>
        <c:auto val="1"/>
        <c:lblOffset val="100"/>
        <c:baseTimeUnit val="years"/>
      </c:dateAx>
      <c:valAx>
        <c:axId val="2787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78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82.9</c:v>
                </c:pt>
                <c:pt idx="1">
                  <c:v>83.69</c:v>
                </c:pt>
                <c:pt idx="2">
                  <c:v>85.4</c:v>
                </c:pt>
                <c:pt idx="3">
                  <c:v>86.7</c:v>
                </c:pt>
                <c:pt idx="4">
                  <c:v>87.34</c:v>
                </c:pt>
              </c:numCache>
            </c:numRef>
          </c:val>
        </c:ser>
        <c:dLbls>
          <c:showLegendKey val="0"/>
          <c:showVal val="0"/>
          <c:showCatName val="0"/>
          <c:showSerName val="0"/>
          <c:showPercent val="0"/>
          <c:showBubbleSize val="0"/>
        </c:dLbls>
        <c:gapWidth val="150"/>
        <c:axId val="278782680"/>
        <c:axId val="2787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78782680"/>
        <c:axId val="278783072"/>
      </c:lineChart>
      <c:dateAx>
        <c:axId val="278782680"/>
        <c:scaling>
          <c:orientation val="minMax"/>
        </c:scaling>
        <c:delete val="1"/>
        <c:axPos val="b"/>
        <c:numFmt formatCode="ge" sourceLinked="1"/>
        <c:majorTickMark val="none"/>
        <c:minorTickMark val="none"/>
        <c:tickLblPos val="none"/>
        <c:crossAx val="278783072"/>
        <c:crosses val="autoZero"/>
        <c:auto val="1"/>
        <c:lblOffset val="100"/>
        <c:baseTimeUnit val="years"/>
      </c:dateAx>
      <c:valAx>
        <c:axId val="2787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78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101.2</c:v>
                </c:pt>
                <c:pt idx="1">
                  <c:v>106.75</c:v>
                </c:pt>
                <c:pt idx="2">
                  <c:v>108.75</c:v>
                </c:pt>
                <c:pt idx="3">
                  <c:v>98.82</c:v>
                </c:pt>
                <c:pt idx="4">
                  <c:v>114.28</c:v>
                </c:pt>
              </c:numCache>
            </c:numRef>
          </c:val>
        </c:ser>
        <c:dLbls>
          <c:showLegendKey val="0"/>
          <c:showVal val="0"/>
          <c:showCatName val="0"/>
          <c:showSerName val="0"/>
          <c:showPercent val="0"/>
          <c:showBubbleSize val="0"/>
        </c:dLbls>
        <c:gapWidth val="150"/>
        <c:axId val="278380872"/>
        <c:axId val="27838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78380872"/>
        <c:axId val="278382280"/>
      </c:lineChart>
      <c:dateAx>
        <c:axId val="278380872"/>
        <c:scaling>
          <c:orientation val="minMax"/>
        </c:scaling>
        <c:delete val="1"/>
        <c:axPos val="b"/>
        <c:numFmt formatCode="ge" sourceLinked="1"/>
        <c:majorTickMark val="none"/>
        <c:minorTickMark val="none"/>
        <c:tickLblPos val="none"/>
        <c:crossAx val="278382280"/>
        <c:crosses val="autoZero"/>
        <c:auto val="1"/>
        <c:lblOffset val="100"/>
        <c:baseTimeUnit val="years"/>
      </c:dateAx>
      <c:valAx>
        <c:axId val="278382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38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36.04</c:v>
                </c:pt>
                <c:pt idx="1">
                  <c:v>36.67</c:v>
                </c:pt>
                <c:pt idx="2">
                  <c:v>38.270000000000003</c:v>
                </c:pt>
                <c:pt idx="3">
                  <c:v>40.79</c:v>
                </c:pt>
                <c:pt idx="4">
                  <c:v>42.74</c:v>
                </c:pt>
              </c:numCache>
            </c:numRef>
          </c:val>
        </c:ser>
        <c:dLbls>
          <c:showLegendKey val="0"/>
          <c:showVal val="0"/>
          <c:showCatName val="0"/>
          <c:showSerName val="0"/>
          <c:showPercent val="0"/>
          <c:showBubbleSize val="0"/>
        </c:dLbls>
        <c:gapWidth val="150"/>
        <c:axId val="278520496"/>
        <c:axId val="27852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78520496"/>
        <c:axId val="278520880"/>
      </c:lineChart>
      <c:dateAx>
        <c:axId val="278520496"/>
        <c:scaling>
          <c:orientation val="minMax"/>
        </c:scaling>
        <c:delete val="1"/>
        <c:axPos val="b"/>
        <c:numFmt formatCode="ge" sourceLinked="1"/>
        <c:majorTickMark val="none"/>
        <c:minorTickMark val="none"/>
        <c:tickLblPos val="none"/>
        <c:crossAx val="278520880"/>
        <c:crosses val="autoZero"/>
        <c:auto val="1"/>
        <c:lblOffset val="100"/>
        <c:baseTimeUnit val="years"/>
      </c:dateAx>
      <c:valAx>
        <c:axId val="27852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52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1.36</c:v>
                </c:pt>
                <c:pt idx="1">
                  <c:v>1.32</c:v>
                </c:pt>
                <c:pt idx="2">
                  <c:v>1.3</c:v>
                </c:pt>
                <c:pt idx="3">
                  <c:v>1.28</c:v>
                </c:pt>
                <c:pt idx="4">
                  <c:v>1.1100000000000001</c:v>
                </c:pt>
              </c:numCache>
            </c:numRef>
          </c:val>
        </c:ser>
        <c:dLbls>
          <c:showLegendKey val="0"/>
          <c:showVal val="0"/>
          <c:showCatName val="0"/>
          <c:showSerName val="0"/>
          <c:showPercent val="0"/>
          <c:showBubbleSize val="0"/>
        </c:dLbls>
        <c:gapWidth val="150"/>
        <c:axId val="278580504"/>
        <c:axId val="19653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78580504"/>
        <c:axId val="196530632"/>
      </c:lineChart>
      <c:dateAx>
        <c:axId val="278580504"/>
        <c:scaling>
          <c:orientation val="minMax"/>
        </c:scaling>
        <c:delete val="1"/>
        <c:axPos val="b"/>
        <c:numFmt formatCode="ge" sourceLinked="1"/>
        <c:majorTickMark val="none"/>
        <c:minorTickMark val="none"/>
        <c:tickLblPos val="none"/>
        <c:crossAx val="196530632"/>
        <c:crosses val="autoZero"/>
        <c:auto val="1"/>
        <c:lblOffset val="100"/>
        <c:baseTimeUnit val="years"/>
      </c:dateAx>
      <c:valAx>
        <c:axId val="19653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58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533768"/>
        <c:axId val="19653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96533768"/>
        <c:axId val="196534160"/>
      </c:lineChart>
      <c:dateAx>
        <c:axId val="196533768"/>
        <c:scaling>
          <c:orientation val="minMax"/>
        </c:scaling>
        <c:delete val="1"/>
        <c:axPos val="b"/>
        <c:numFmt formatCode="ge" sourceLinked="1"/>
        <c:majorTickMark val="none"/>
        <c:minorTickMark val="none"/>
        <c:tickLblPos val="none"/>
        <c:crossAx val="196534160"/>
        <c:crosses val="autoZero"/>
        <c:auto val="1"/>
        <c:lblOffset val="100"/>
        <c:baseTimeUnit val="years"/>
      </c:dateAx>
      <c:valAx>
        <c:axId val="19653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53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917.51</c:v>
                </c:pt>
                <c:pt idx="1">
                  <c:v>823.73</c:v>
                </c:pt>
                <c:pt idx="2">
                  <c:v>530.69000000000005</c:v>
                </c:pt>
                <c:pt idx="3">
                  <c:v>145.91</c:v>
                </c:pt>
                <c:pt idx="4">
                  <c:v>201.53</c:v>
                </c:pt>
              </c:numCache>
            </c:numRef>
          </c:val>
        </c:ser>
        <c:dLbls>
          <c:showLegendKey val="0"/>
          <c:showVal val="0"/>
          <c:showCatName val="0"/>
          <c:showSerName val="0"/>
          <c:showPercent val="0"/>
          <c:showBubbleSize val="0"/>
        </c:dLbls>
        <c:gapWidth val="150"/>
        <c:axId val="196535728"/>
        <c:axId val="19653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96535728"/>
        <c:axId val="196536120"/>
      </c:lineChart>
      <c:dateAx>
        <c:axId val="196535728"/>
        <c:scaling>
          <c:orientation val="minMax"/>
        </c:scaling>
        <c:delete val="1"/>
        <c:axPos val="b"/>
        <c:numFmt formatCode="ge" sourceLinked="1"/>
        <c:majorTickMark val="none"/>
        <c:minorTickMark val="none"/>
        <c:tickLblPos val="none"/>
        <c:crossAx val="196536120"/>
        <c:crosses val="autoZero"/>
        <c:auto val="1"/>
        <c:lblOffset val="100"/>
        <c:baseTimeUnit val="years"/>
      </c:dateAx>
      <c:valAx>
        <c:axId val="196536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53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215.58</c:v>
                </c:pt>
                <c:pt idx="1">
                  <c:v>202.58</c:v>
                </c:pt>
                <c:pt idx="2">
                  <c:v>197.38</c:v>
                </c:pt>
                <c:pt idx="3">
                  <c:v>197.29</c:v>
                </c:pt>
                <c:pt idx="4">
                  <c:v>181.02</c:v>
                </c:pt>
              </c:numCache>
            </c:numRef>
          </c:val>
        </c:ser>
        <c:dLbls>
          <c:showLegendKey val="0"/>
          <c:showVal val="0"/>
          <c:showCatName val="0"/>
          <c:showSerName val="0"/>
          <c:showPercent val="0"/>
          <c:showBubbleSize val="0"/>
        </c:dLbls>
        <c:gapWidth val="150"/>
        <c:axId val="278778368"/>
        <c:axId val="27877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78778368"/>
        <c:axId val="278778760"/>
      </c:lineChart>
      <c:dateAx>
        <c:axId val="278778368"/>
        <c:scaling>
          <c:orientation val="minMax"/>
        </c:scaling>
        <c:delete val="1"/>
        <c:axPos val="b"/>
        <c:numFmt formatCode="ge" sourceLinked="1"/>
        <c:majorTickMark val="none"/>
        <c:minorTickMark val="none"/>
        <c:tickLblPos val="none"/>
        <c:crossAx val="278778760"/>
        <c:crosses val="autoZero"/>
        <c:auto val="1"/>
        <c:lblOffset val="100"/>
        <c:baseTimeUnit val="years"/>
      </c:dateAx>
      <c:valAx>
        <c:axId val="278778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7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76.540000000000006</c:v>
                </c:pt>
                <c:pt idx="1">
                  <c:v>82.76</c:v>
                </c:pt>
                <c:pt idx="2">
                  <c:v>78.77</c:v>
                </c:pt>
                <c:pt idx="3">
                  <c:v>73.260000000000005</c:v>
                </c:pt>
                <c:pt idx="4">
                  <c:v>85.35</c:v>
                </c:pt>
              </c:numCache>
            </c:numRef>
          </c:val>
        </c:ser>
        <c:dLbls>
          <c:showLegendKey val="0"/>
          <c:showVal val="0"/>
          <c:showCatName val="0"/>
          <c:showSerName val="0"/>
          <c:showPercent val="0"/>
          <c:showBubbleSize val="0"/>
        </c:dLbls>
        <c:gapWidth val="150"/>
        <c:axId val="196533376"/>
        <c:axId val="19653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96533376"/>
        <c:axId val="196532984"/>
      </c:lineChart>
      <c:dateAx>
        <c:axId val="196533376"/>
        <c:scaling>
          <c:orientation val="minMax"/>
        </c:scaling>
        <c:delete val="1"/>
        <c:axPos val="b"/>
        <c:numFmt formatCode="ge" sourceLinked="1"/>
        <c:majorTickMark val="none"/>
        <c:minorTickMark val="none"/>
        <c:tickLblPos val="none"/>
        <c:crossAx val="196532984"/>
        <c:crosses val="autoZero"/>
        <c:auto val="1"/>
        <c:lblOffset val="100"/>
        <c:baseTimeUnit val="years"/>
      </c:dateAx>
      <c:valAx>
        <c:axId val="19653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309.54000000000002</c:v>
                </c:pt>
                <c:pt idx="1">
                  <c:v>285.69</c:v>
                </c:pt>
                <c:pt idx="2">
                  <c:v>296.52</c:v>
                </c:pt>
                <c:pt idx="3">
                  <c:v>316.68</c:v>
                </c:pt>
                <c:pt idx="4">
                  <c:v>272.33999999999997</c:v>
                </c:pt>
              </c:numCache>
            </c:numRef>
          </c:val>
        </c:ser>
        <c:dLbls>
          <c:showLegendKey val="0"/>
          <c:showVal val="0"/>
          <c:showCatName val="0"/>
          <c:showSerName val="0"/>
          <c:showPercent val="0"/>
          <c:showBubbleSize val="0"/>
        </c:dLbls>
        <c:gapWidth val="150"/>
        <c:axId val="196535336"/>
        <c:axId val="2787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96535336"/>
        <c:axId val="278779936"/>
      </c:lineChart>
      <c:dateAx>
        <c:axId val="196535336"/>
        <c:scaling>
          <c:orientation val="minMax"/>
        </c:scaling>
        <c:delete val="1"/>
        <c:axPos val="b"/>
        <c:numFmt formatCode="ge" sourceLinked="1"/>
        <c:majorTickMark val="none"/>
        <c:minorTickMark val="none"/>
        <c:tickLblPos val="none"/>
        <c:crossAx val="278779936"/>
        <c:crosses val="autoZero"/>
        <c:auto val="1"/>
        <c:lblOffset val="100"/>
        <c:baseTimeUnit val="years"/>
      </c:dateAx>
      <c:valAx>
        <c:axId val="2787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3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58" zoomScale="75" zoomScaleNormal="75" workbookViewId="0">
      <selection activeCell="BH10" sqref="BH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大和町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28308</v>
      </c>
      <c r="AJ8" s="56"/>
      <c r="AK8" s="56"/>
      <c r="AL8" s="56"/>
      <c r="AM8" s="56"/>
      <c r="AN8" s="56"/>
      <c r="AO8" s="56"/>
      <c r="AP8" s="57"/>
      <c r="AQ8" s="47">
        <f>データ!R6</f>
        <v>225.49</v>
      </c>
      <c r="AR8" s="47"/>
      <c r="AS8" s="47"/>
      <c r="AT8" s="47"/>
      <c r="AU8" s="47"/>
      <c r="AV8" s="47"/>
      <c r="AW8" s="47"/>
      <c r="AX8" s="47"/>
      <c r="AY8" s="47">
        <f>データ!S6</f>
        <v>125.54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79.72</v>
      </c>
      <c r="K10" s="47"/>
      <c r="L10" s="47"/>
      <c r="M10" s="47"/>
      <c r="N10" s="47"/>
      <c r="O10" s="47"/>
      <c r="P10" s="47"/>
      <c r="Q10" s="47"/>
      <c r="R10" s="47">
        <f>データ!O6</f>
        <v>94.86</v>
      </c>
      <c r="S10" s="47"/>
      <c r="T10" s="47"/>
      <c r="U10" s="47"/>
      <c r="V10" s="47"/>
      <c r="W10" s="47"/>
      <c r="X10" s="47"/>
      <c r="Y10" s="47"/>
      <c r="Z10" s="78">
        <f>データ!P6</f>
        <v>4698</v>
      </c>
      <c r="AA10" s="78"/>
      <c r="AB10" s="78"/>
      <c r="AC10" s="78"/>
      <c r="AD10" s="78"/>
      <c r="AE10" s="78"/>
      <c r="AF10" s="78"/>
      <c r="AG10" s="78"/>
      <c r="AH10" s="2"/>
      <c r="AI10" s="78">
        <f>データ!T6</f>
        <v>27023</v>
      </c>
      <c r="AJ10" s="78"/>
      <c r="AK10" s="78"/>
      <c r="AL10" s="78"/>
      <c r="AM10" s="78"/>
      <c r="AN10" s="78"/>
      <c r="AO10" s="78"/>
      <c r="AP10" s="78"/>
      <c r="AQ10" s="47">
        <f>データ!U6</f>
        <v>103.4</v>
      </c>
      <c r="AR10" s="47"/>
      <c r="AS10" s="47"/>
      <c r="AT10" s="47"/>
      <c r="AU10" s="47"/>
      <c r="AV10" s="47"/>
      <c r="AW10" s="47"/>
      <c r="AX10" s="47"/>
      <c r="AY10" s="47">
        <f>データ!V6</f>
        <v>261.33999999999997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44211</v>
      </c>
      <c r="D6" s="31">
        <f t="shared" si="3"/>
        <v>46</v>
      </c>
      <c r="E6" s="31">
        <f t="shared" si="3"/>
        <v>1</v>
      </c>
      <c r="F6" s="31">
        <f t="shared" si="3"/>
        <v>0</v>
      </c>
      <c r="G6" s="31">
        <f t="shared" si="3"/>
        <v>1</v>
      </c>
      <c r="H6" s="31" t="str">
        <f t="shared" si="3"/>
        <v>宮城県　大和町</v>
      </c>
      <c r="I6" s="31" t="str">
        <f t="shared" si="3"/>
        <v>法適用</v>
      </c>
      <c r="J6" s="31" t="str">
        <f t="shared" si="3"/>
        <v>水道事業</v>
      </c>
      <c r="K6" s="31" t="str">
        <f t="shared" si="3"/>
        <v>末端給水事業</v>
      </c>
      <c r="L6" s="31" t="str">
        <f t="shared" si="3"/>
        <v>A6</v>
      </c>
      <c r="M6" s="32" t="str">
        <f t="shared" si="3"/>
        <v>-</v>
      </c>
      <c r="N6" s="32">
        <f t="shared" si="3"/>
        <v>79.72</v>
      </c>
      <c r="O6" s="32">
        <f t="shared" si="3"/>
        <v>94.86</v>
      </c>
      <c r="P6" s="32">
        <f t="shared" si="3"/>
        <v>4698</v>
      </c>
      <c r="Q6" s="32">
        <f t="shared" si="3"/>
        <v>28308</v>
      </c>
      <c r="R6" s="32">
        <f t="shared" si="3"/>
        <v>225.49</v>
      </c>
      <c r="S6" s="32">
        <f t="shared" si="3"/>
        <v>125.54</v>
      </c>
      <c r="T6" s="32">
        <f t="shared" si="3"/>
        <v>27023</v>
      </c>
      <c r="U6" s="32">
        <f t="shared" si="3"/>
        <v>103.4</v>
      </c>
      <c r="V6" s="32">
        <f t="shared" si="3"/>
        <v>261.33999999999997</v>
      </c>
      <c r="W6" s="33">
        <f>IF(W7="",NA(),W7)</f>
        <v>101.2</v>
      </c>
      <c r="X6" s="33">
        <f t="shared" ref="X6:AF6" si="4">IF(X7="",NA(),X7)</f>
        <v>106.75</v>
      </c>
      <c r="Y6" s="33">
        <f t="shared" si="4"/>
        <v>108.75</v>
      </c>
      <c r="Z6" s="33">
        <f t="shared" si="4"/>
        <v>98.82</v>
      </c>
      <c r="AA6" s="33">
        <f t="shared" si="4"/>
        <v>114.28</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917.51</v>
      </c>
      <c r="AT6" s="33">
        <f t="shared" ref="AT6:BB6" si="6">IF(AT7="",NA(),AT7)</f>
        <v>823.73</v>
      </c>
      <c r="AU6" s="33">
        <f t="shared" si="6"/>
        <v>530.69000000000005</v>
      </c>
      <c r="AV6" s="33">
        <f t="shared" si="6"/>
        <v>145.91</v>
      </c>
      <c r="AW6" s="33">
        <f t="shared" si="6"/>
        <v>201.53</v>
      </c>
      <c r="AX6" s="33">
        <f t="shared" si="6"/>
        <v>995.5</v>
      </c>
      <c r="AY6" s="33">
        <f t="shared" si="6"/>
        <v>915.5</v>
      </c>
      <c r="AZ6" s="33">
        <f t="shared" si="6"/>
        <v>963.24</v>
      </c>
      <c r="BA6" s="33">
        <f t="shared" si="6"/>
        <v>381.53</v>
      </c>
      <c r="BB6" s="33">
        <f t="shared" si="6"/>
        <v>391.54</v>
      </c>
      <c r="BC6" s="32" t="str">
        <f>IF(BC7="","",IF(BC7="-","【-】","【"&amp;SUBSTITUTE(TEXT(BC7,"#,##0.00"),"-","△")&amp;"】"))</f>
        <v>【262.74】</v>
      </c>
      <c r="BD6" s="33">
        <f>IF(BD7="",NA(),BD7)</f>
        <v>215.58</v>
      </c>
      <c r="BE6" s="33">
        <f t="shared" ref="BE6:BM6" si="7">IF(BE7="",NA(),BE7)</f>
        <v>202.58</v>
      </c>
      <c r="BF6" s="33">
        <f t="shared" si="7"/>
        <v>197.38</v>
      </c>
      <c r="BG6" s="33">
        <f t="shared" si="7"/>
        <v>197.29</v>
      </c>
      <c r="BH6" s="33">
        <f t="shared" si="7"/>
        <v>181.02</v>
      </c>
      <c r="BI6" s="33">
        <f t="shared" si="7"/>
        <v>414.59</v>
      </c>
      <c r="BJ6" s="33">
        <f t="shared" si="7"/>
        <v>404.78</v>
      </c>
      <c r="BK6" s="33">
        <f t="shared" si="7"/>
        <v>400.38</v>
      </c>
      <c r="BL6" s="33">
        <f t="shared" si="7"/>
        <v>393.27</v>
      </c>
      <c r="BM6" s="33">
        <f t="shared" si="7"/>
        <v>386.97</v>
      </c>
      <c r="BN6" s="32" t="str">
        <f>IF(BN7="","",IF(BN7="-","【-】","【"&amp;SUBSTITUTE(TEXT(BN7,"#,##0.00"),"-","△")&amp;"】"))</f>
        <v>【276.38】</v>
      </c>
      <c r="BO6" s="33">
        <f>IF(BO7="",NA(),BO7)</f>
        <v>76.540000000000006</v>
      </c>
      <c r="BP6" s="33">
        <f t="shared" ref="BP6:BX6" si="8">IF(BP7="",NA(),BP7)</f>
        <v>82.76</v>
      </c>
      <c r="BQ6" s="33">
        <f t="shared" si="8"/>
        <v>78.77</v>
      </c>
      <c r="BR6" s="33">
        <f t="shared" si="8"/>
        <v>73.260000000000005</v>
      </c>
      <c r="BS6" s="33">
        <f t="shared" si="8"/>
        <v>85.35</v>
      </c>
      <c r="BT6" s="33">
        <f t="shared" si="8"/>
        <v>97.71</v>
      </c>
      <c r="BU6" s="33">
        <f t="shared" si="8"/>
        <v>98.07</v>
      </c>
      <c r="BV6" s="33">
        <f t="shared" si="8"/>
        <v>96.56</v>
      </c>
      <c r="BW6" s="33">
        <f t="shared" si="8"/>
        <v>100.47</v>
      </c>
      <c r="BX6" s="33">
        <f t="shared" si="8"/>
        <v>101.72</v>
      </c>
      <c r="BY6" s="32" t="str">
        <f>IF(BY7="","",IF(BY7="-","【-】","【"&amp;SUBSTITUTE(TEXT(BY7,"#,##0.00"),"-","△")&amp;"】"))</f>
        <v>【104.99】</v>
      </c>
      <c r="BZ6" s="33">
        <f>IF(BZ7="",NA(),BZ7)</f>
        <v>309.54000000000002</v>
      </c>
      <c r="CA6" s="33">
        <f t="shared" ref="CA6:CI6" si="9">IF(CA7="",NA(),CA7)</f>
        <v>285.69</v>
      </c>
      <c r="CB6" s="33">
        <f t="shared" si="9"/>
        <v>296.52</v>
      </c>
      <c r="CC6" s="33">
        <f t="shared" si="9"/>
        <v>316.68</v>
      </c>
      <c r="CD6" s="33">
        <f t="shared" si="9"/>
        <v>272.33999999999997</v>
      </c>
      <c r="CE6" s="33">
        <f t="shared" si="9"/>
        <v>173.56</v>
      </c>
      <c r="CF6" s="33">
        <f t="shared" si="9"/>
        <v>172.26</v>
      </c>
      <c r="CG6" s="33">
        <f t="shared" si="9"/>
        <v>177.14</v>
      </c>
      <c r="CH6" s="33">
        <f t="shared" si="9"/>
        <v>169.82</v>
      </c>
      <c r="CI6" s="33">
        <f t="shared" si="9"/>
        <v>168.2</v>
      </c>
      <c r="CJ6" s="32" t="str">
        <f>IF(CJ7="","",IF(CJ7="-","【-】","【"&amp;SUBSTITUTE(TEXT(CJ7,"#,##0.00"),"-","△")&amp;"】"))</f>
        <v>【163.72】</v>
      </c>
      <c r="CK6" s="33">
        <f>IF(CK7="",NA(),CK7)</f>
        <v>92.33</v>
      </c>
      <c r="CL6" s="33">
        <f t="shared" ref="CL6:CT6" si="10">IF(CL7="",NA(),CL7)</f>
        <v>92.14</v>
      </c>
      <c r="CM6" s="33">
        <f t="shared" si="10"/>
        <v>89.74</v>
      </c>
      <c r="CN6" s="33">
        <f t="shared" si="10"/>
        <v>91.34</v>
      </c>
      <c r="CO6" s="33">
        <f t="shared" si="10"/>
        <v>82.85</v>
      </c>
      <c r="CP6" s="33">
        <f t="shared" si="10"/>
        <v>55.84</v>
      </c>
      <c r="CQ6" s="33">
        <f t="shared" si="10"/>
        <v>55.68</v>
      </c>
      <c r="CR6" s="33">
        <f t="shared" si="10"/>
        <v>55.64</v>
      </c>
      <c r="CS6" s="33">
        <f t="shared" si="10"/>
        <v>55.13</v>
      </c>
      <c r="CT6" s="33">
        <f t="shared" si="10"/>
        <v>54.77</v>
      </c>
      <c r="CU6" s="32" t="str">
        <f>IF(CU7="","",IF(CU7="-","【-】","【"&amp;SUBSTITUTE(TEXT(CU7,"#,##0.00"),"-","△")&amp;"】"))</f>
        <v>【59.76】</v>
      </c>
      <c r="CV6" s="33">
        <f>IF(CV7="",NA(),CV7)</f>
        <v>82.9</v>
      </c>
      <c r="CW6" s="33">
        <f t="shared" ref="CW6:DE6" si="11">IF(CW7="",NA(),CW7)</f>
        <v>83.69</v>
      </c>
      <c r="CX6" s="33">
        <f t="shared" si="11"/>
        <v>85.4</v>
      </c>
      <c r="CY6" s="33">
        <f t="shared" si="11"/>
        <v>86.7</v>
      </c>
      <c r="CZ6" s="33">
        <f t="shared" si="11"/>
        <v>87.34</v>
      </c>
      <c r="DA6" s="33">
        <f t="shared" si="11"/>
        <v>83.11</v>
      </c>
      <c r="DB6" s="33">
        <f t="shared" si="11"/>
        <v>83.18</v>
      </c>
      <c r="DC6" s="33">
        <f t="shared" si="11"/>
        <v>83.09</v>
      </c>
      <c r="DD6" s="33">
        <f t="shared" si="11"/>
        <v>83</v>
      </c>
      <c r="DE6" s="33">
        <f t="shared" si="11"/>
        <v>82.89</v>
      </c>
      <c r="DF6" s="32" t="str">
        <f>IF(DF7="","",IF(DF7="-","【-】","【"&amp;SUBSTITUTE(TEXT(DF7,"#,##0.00"),"-","△")&amp;"】"))</f>
        <v>【89.95】</v>
      </c>
      <c r="DG6" s="33">
        <f>IF(DG7="",NA(),DG7)</f>
        <v>36.04</v>
      </c>
      <c r="DH6" s="33">
        <f t="shared" ref="DH6:DP6" si="12">IF(DH7="",NA(),DH7)</f>
        <v>36.67</v>
      </c>
      <c r="DI6" s="33">
        <f t="shared" si="12"/>
        <v>38.270000000000003</v>
      </c>
      <c r="DJ6" s="33">
        <f t="shared" si="12"/>
        <v>40.79</v>
      </c>
      <c r="DK6" s="33">
        <f t="shared" si="12"/>
        <v>42.74</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1.36</v>
      </c>
      <c r="DS6" s="33">
        <f t="shared" ref="DS6:EA6" si="13">IF(DS7="",NA(),DS7)</f>
        <v>1.32</v>
      </c>
      <c r="DT6" s="33">
        <f t="shared" si="13"/>
        <v>1.3</v>
      </c>
      <c r="DU6" s="33">
        <f t="shared" si="13"/>
        <v>1.28</v>
      </c>
      <c r="DV6" s="33">
        <f t="shared" si="13"/>
        <v>1.1100000000000001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0.53</v>
      </c>
      <c r="ED6" s="33">
        <f t="shared" ref="ED6:EL6" si="14">IF(ED7="",NA(),ED7)</f>
        <v>1.52</v>
      </c>
      <c r="EE6" s="33">
        <f t="shared" si="14"/>
        <v>1.37</v>
      </c>
      <c r="EF6" s="33">
        <f t="shared" si="14"/>
        <v>1.56</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44211</v>
      </c>
      <c r="D7" s="35">
        <v>46</v>
      </c>
      <c r="E7" s="35">
        <v>1</v>
      </c>
      <c r="F7" s="35">
        <v>0</v>
      </c>
      <c r="G7" s="35">
        <v>1</v>
      </c>
      <c r="H7" s="35" t="s">
        <v>93</v>
      </c>
      <c r="I7" s="35" t="s">
        <v>94</v>
      </c>
      <c r="J7" s="35" t="s">
        <v>95</v>
      </c>
      <c r="K7" s="35" t="s">
        <v>96</v>
      </c>
      <c r="L7" s="35" t="s">
        <v>97</v>
      </c>
      <c r="M7" s="36" t="s">
        <v>98</v>
      </c>
      <c r="N7" s="36">
        <v>79.72</v>
      </c>
      <c r="O7" s="36">
        <v>94.86</v>
      </c>
      <c r="P7" s="36">
        <v>4698</v>
      </c>
      <c r="Q7" s="36">
        <v>28308</v>
      </c>
      <c r="R7" s="36">
        <v>225.49</v>
      </c>
      <c r="S7" s="36">
        <v>125.54</v>
      </c>
      <c r="T7" s="36">
        <v>27023</v>
      </c>
      <c r="U7" s="36">
        <v>103.4</v>
      </c>
      <c r="V7" s="36">
        <v>261.33999999999997</v>
      </c>
      <c r="W7" s="36">
        <v>101.2</v>
      </c>
      <c r="X7" s="36">
        <v>106.75</v>
      </c>
      <c r="Y7" s="36">
        <v>108.75</v>
      </c>
      <c r="Z7" s="36">
        <v>98.82</v>
      </c>
      <c r="AA7" s="36">
        <v>114.28</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917.51</v>
      </c>
      <c r="AT7" s="36">
        <v>823.73</v>
      </c>
      <c r="AU7" s="36">
        <v>530.69000000000005</v>
      </c>
      <c r="AV7" s="36">
        <v>145.91</v>
      </c>
      <c r="AW7" s="36">
        <v>201.53</v>
      </c>
      <c r="AX7" s="36">
        <v>995.5</v>
      </c>
      <c r="AY7" s="36">
        <v>915.5</v>
      </c>
      <c r="AZ7" s="36">
        <v>963.24</v>
      </c>
      <c r="BA7" s="36">
        <v>381.53</v>
      </c>
      <c r="BB7" s="36">
        <v>391.54</v>
      </c>
      <c r="BC7" s="36">
        <v>262.74</v>
      </c>
      <c r="BD7" s="36">
        <v>215.58</v>
      </c>
      <c r="BE7" s="36">
        <v>202.58</v>
      </c>
      <c r="BF7" s="36">
        <v>197.38</v>
      </c>
      <c r="BG7" s="36">
        <v>197.29</v>
      </c>
      <c r="BH7" s="36">
        <v>181.02</v>
      </c>
      <c r="BI7" s="36">
        <v>414.59</v>
      </c>
      <c r="BJ7" s="36">
        <v>404.78</v>
      </c>
      <c r="BK7" s="36">
        <v>400.38</v>
      </c>
      <c r="BL7" s="36">
        <v>393.27</v>
      </c>
      <c r="BM7" s="36">
        <v>386.97</v>
      </c>
      <c r="BN7" s="36">
        <v>276.38</v>
      </c>
      <c r="BO7" s="36">
        <v>76.540000000000006</v>
      </c>
      <c r="BP7" s="36">
        <v>82.76</v>
      </c>
      <c r="BQ7" s="36">
        <v>78.77</v>
      </c>
      <c r="BR7" s="36">
        <v>73.260000000000005</v>
      </c>
      <c r="BS7" s="36">
        <v>85.35</v>
      </c>
      <c r="BT7" s="36">
        <v>97.71</v>
      </c>
      <c r="BU7" s="36">
        <v>98.07</v>
      </c>
      <c r="BV7" s="36">
        <v>96.56</v>
      </c>
      <c r="BW7" s="36">
        <v>100.47</v>
      </c>
      <c r="BX7" s="36">
        <v>101.72</v>
      </c>
      <c r="BY7" s="36">
        <v>104.99</v>
      </c>
      <c r="BZ7" s="36">
        <v>309.54000000000002</v>
      </c>
      <c r="CA7" s="36">
        <v>285.69</v>
      </c>
      <c r="CB7" s="36">
        <v>296.52</v>
      </c>
      <c r="CC7" s="36">
        <v>316.68</v>
      </c>
      <c r="CD7" s="36">
        <v>272.33999999999997</v>
      </c>
      <c r="CE7" s="36">
        <v>173.56</v>
      </c>
      <c r="CF7" s="36">
        <v>172.26</v>
      </c>
      <c r="CG7" s="36">
        <v>177.14</v>
      </c>
      <c r="CH7" s="36">
        <v>169.82</v>
      </c>
      <c r="CI7" s="36">
        <v>168.2</v>
      </c>
      <c r="CJ7" s="36">
        <v>163.72</v>
      </c>
      <c r="CK7" s="36">
        <v>92.33</v>
      </c>
      <c r="CL7" s="36">
        <v>92.14</v>
      </c>
      <c r="CM7" s="36">
        <v>89.74</v>
      </c>
      <c r="CN7" s="36">
        <v>91.34</v>
      </c>
      <c r="CO7" s="36">
        <v>82.85</v>
      </c>
      <c r="CP7" s="36">
        <v>55.84</v>
      </c>
      <c r="CQ7" s="36">
        <v>55.68</v>
      </c>
      <c r="CR7" s="36">
        <v>55.64</v>
      </c>
      <c r="CS7" s="36">
        <v>55.13</v>
      </c>
      <c r="CT7" s="36">
        <v>54.77</v>
      </c>
      <c r="CU7" s="36">
        <v>59.76</v>
      </c>
      <c r="CV7" s="36">
        <v>82.9</v>
      </c>
      <c r="CW7" s="36">
        <v>83.69</v>
      </c>
      <c r="CX7" s="36">
        <v>85.4</v>
      </c>
      <c r="CY7" s="36">
        <v>86.7</v>
      </c>
      <c r="CZ7" s="36">
        <v>87.34</v>
      </c>
      <c r="DA7" s="36">
        <v>83.11</v>
      </c>
      <c r="DB7" s="36">
        <v>83.18</v>
      </c>
      <c r="DC7" s="36">
        <v>83.09</v>
      </c>
      <c r="DD7" s="36">
        <v>83</v>
      </c>
      <c r="DE7" s="36">
        <v>82.89</v>
      </c>
      <c r="DF7" s="36">
        <v>89.95</v>
      </c>
      <c r="DG7" s="36">
        <v>36.04</v>
      </c>
      <c r="DH7" s="36">
        <v>36.67</v>
      </c>
      <c r="DI7" s="36">
        <v>38.270000000000003</v>
      </c>
      <c r="DJ7" s="36">
        <v>40.79</v>
      </c>
      <c r="DK7" s="36">
        <v>42.74</v>
      </c>
      <c r="DL7" s="36">
        <v>37.090000000000003</v>
      </c>
      <c r="DM7" s="36">
        <v>38.07</v>
      </c>
      <c r="DN7" s="36">
        <v>39.06</v>
      </c>
      <c r="DO7" s="36">
        <v>46.66</v>
      </c>
      <c r="DP7" s="36">
        <v>47.46</v>
      </c>
      <c r="DQ7" s="36">
        <v>47.18</v>
      </c>
      <c r="DR7" s="36">
        <v>1.36</v>
      </c>
      <c r="DS7" s="36">
        <v>1.32</v>
      </c>
      <c r="DT7" s="36">
        <v>1.3</v>
      </c>
      <c r="DU7" s="36">
        <v>1.28</v>
      </c>
      <c r="DV7" s="36">
        <v>1.1100000000000001</v>
      </c>
      <c r="DW7" s="36">
        <v>6.63</v>
      </c>
      <c r="DX7" s="36">
        <v>7.73</v>
      </c>
      <c r="DY7" s="36">
        <v>8.8699999999999992</v>
      </c>
      <c r="DZ7" s="36">
        <v>9.85</v>
      </c>
      <c r="EA7" s="36">
        <v>9.7100000000000009</v>
      </c>
      <c r="EB7" s="36">
        <v>13.18</v>
      </c>
      <c r="EC7" s="36">
        <v>0.53</v>
      </c>
      <c r="ED7" s="36">
        <v>1.52</v>
      </c>
      <c r="EE7" s="36">
        <v>1.37</v>
      </c>
      <c r="EF7" s="36">
        <v>1.56</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小玉　康文</cp:lastModifiedBy>
  <cp:lastPrinted>2017-02-15T02:23:09Z</cp:lastPrinted>
  <dcterms:created xsi:type="dcterms:W3CDTF">2017-02-01T08:34:38Z</dcterms:created>
  <dcterms:modified xsi:type="dcterms:W3CDTF">2017-02-15T02:23:11Z</dcterms:modified>
  <cp:category/>
</cp:coreProperties>
</file>