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一時フォルダ（佐藤）\"/>
    </mc:Choice>
  </mc:AlternateContent>
  <workbookProtection workbookPassword="8649" lockStructure="1"/>
  <bookViews>
    <workbookView xWindow="0" yWindow="0" windowWidth="20490" windowHeight="792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P6" i="5"/>
  <c r="Z10" i="4" s="1"/>
  <c r="O6" i="5"/>
  <c r="N6" i="5"/>
  <c r="J10" i="4" s="1"/>
  <c r="M6" i="5"/>
  <c r="L6" i="5"/>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AI8" i="4"/>
  <c r="Z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<sst xmlns="http://schemas.openxmlformats.org/spreadsheetml/2006/main" count="217" uniqueCount="107">
  <si>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</si>
  <si>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</si>
  <si>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</si>
  <si>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</si>
  <si>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</si>
  <si>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</si>
  <si>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</si>
  <si>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</si>
  <si>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</si>
  <si>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</si>
  <si>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</si>
  <si>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</si>
  <si>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</si>
  <si>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</si>
  <si>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</si>
  <si>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</si>
  <si>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</si>
  <si>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</si>
  <si>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</si>
  <si>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</si>
  <si>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</si>
  <si>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</si>
  <si>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</si>
  <si>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</si>
  <si>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</si>
  <si>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</si>
  <si>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</si>
  <si>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</si>
  <si>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</si>
  <si>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</si>
  <si>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</si>
  <si>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</si>
  <si>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</si>
  <si>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</si>
  <si>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</si>
  <si>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</si>
  <si>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</si>
  <si>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</si>
  <si>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</si>
  <si>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</si>
  <si>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</si>
  <si>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</si>
  <si>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</si>
  <si>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</si>
  <si>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</si>
  <si>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</si>
  <si>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</si>
  <si>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</si>
  <si>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</si>
  <si>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</si>
  <si>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</si>
  <si>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</si>
  <si>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</si>
  <si>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</si>
  <si>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</si>
  <si>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</si>
  <si>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</si>
  <si>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</si>
  <si>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</si>
  <si>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</si>
  <si>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</si>
  <si>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</si>
  <si>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</si>
  <si>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</si>
  <si>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</si>
  <si>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</si>
  <si>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</si>
  <si>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</si>
  <si>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</si>
  <si>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</si>
  <si>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</si>
  <si>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</si>
  <si>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</si>
  <si>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</si>
  <si>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</si>
  <si>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</si>
  <si>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</si>
  <si>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</si>
  <si>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</si>
  <si>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</si>
  <si>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</si>
  <si>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</si>
  <si>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</si>
  <si>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</si>
  <si>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</si>
  <si>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</si>
  <si>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</si>
  <si>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</si>
  <si>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</si>
  <si>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</si>
  <si>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</si>
  <si>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</si>
  <si>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</si>
  <si>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利府町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</si>
  <si>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</si>
  <si>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</si>
  <si>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</si>
  <si>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</si>
  <si>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</si>
  <si>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</si>
  <si>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</si>
  <si>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</si>
  <si>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</si>
  <si>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</si>
  <si>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経常収支比率、流動比率、料金回収率は必要とされる100％を超えており、施設利用率及び有収率も類似団体平均を上回っていることから経営の健全性、効率性は確保されているといえます。
　今後も継続して利益を計上するため、さらなる経費の削減と、老朽管の更新や適正な維持管理による漏水防止対策を行い、有収水量及び給水収益の向上に努めてまいります。</t>
    <phoneticPr fontId="4"/>
  </si>
  <si>
    <t xml:space="preserve">  給水人口や近年の節水意識向上による水需要の減少に伴い、給水収益の伸びが期待できない状況の中で、更新時期を迎えた水道施設の更新や維持管理に要する費用は増加傾向にあり、財源確保等水道事業経営を取り巻く環境は厳しいものになると予想されます。
　このような課題に対応するため、引き続き事業の合理化と効率化を推進するとともに、中長期的な財
政収支に基づいた計画的な老朽施設等の更新及び整備を実施し、健全な財政基盤の確保と安全でおいし
い水の安定供給に努めてまいります。</t>
    <phoneticPr fontId="4"/>
  </si>
  <si>
    <t xml:space="preserve">  有形固定資産減価償却率、管路経年化率は耐用年数を迎える管路や施設の増加に伴い、上昇傾向にあります。一方で、管路更新率は必要性、緊急性に応じて随時更新してきましたが、類似団体平均に達していない状況であることから、今後も計画的に更新を実施す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</si>
</sst>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0.19</c:v>
                </c:pt>
                <c:pt idx="1">
                  <c:v>0.04</c:v>
                </c:pt>
                <c:pt idx="2">
                  <c:v>0.39</c:v>
                </c:pt>
                <c:pt idx="3">
                  <c:v>0.34</c:v>
                </c:pt>
                <c:pt idx="4">
                  <c:v>0.2</c:v>
                </c:pt>
              </c:numCache>
            </c:numRef>
          </c:val>
        </c:ser>
        <c:dLbls>
          <c:showLegendKey val="0"/>
          <c:showVal val="0"/>
          <c:showCatName val="0"/>
          <c:showSerName val="0"/>
          <c:showPercent val="0"/>
          <c:showBubbleSize val="0"/>
        </c:dLbls>
        <c:gapWidth val="150"/>
        <c:axId val="401527064"/>
        <c:axId val="40153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401527064"/>
        <c:axId val="401531768"/>
      </c:lineChart>
      <c:dateAx>
        <c:axId val="401527064"/>
        <c:scaling>
          <c:orientation val="minMax"/>
        </c:scaling>
        <c:delete val="1"/>
        <c:axPos val="b"/>
        <c:numFmt formatCode="ge" sourceLinked="1"/>
        <c:majorTickMark val="none"/>
        <c:minorTickMark val="none"/>
        <c:tickLblPos val="none"/>
        <c:crossAx val="401531768"/>
        <c:crosses val="autoZero"/>
        <c:auto val="1"/>
        <c:lblOffset val="100"/>
        <c:baseTimeUnit val="years"/>
      </c:dateAx>
      <c:valAx>
        <c:axId val="40153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52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60.3</c:v>
                </c:pt>
                <c:pt idx="1">
                  <c:v>63.72</c:v>
                </c:pt>
                <c:pt idx="2">
                  <c:v>62.1</c:v>
                </c:pt>
                <c:pt idx="3">
                  <c:v>61.14</c:v>
                </c:pt>
                <c:pt idx="4">
                  <c:v>61.46</c:v>
                </c:pt>
              </c:numCache>
            </c:numRef>
          </c:val>
        </c:ser>
        <c:dLbls>
          <c:showLegendKey val="0"/>
          <c:showVal val="0"/>
          <c:showCatName val="0"/>
          <c:showSerName val="0"/>
          <c:showPercent val="0"/>
          <c:showBubbleSize val="0"/>
        </c:dLbls>
        <c:gapWidth val="150"/>
        <c:axId val="401528240"/>
        <c:axId val="40152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401528240"/>
        <c:axId val="401528632"/>
      </c:lineChart>
      <c:dateAx>
        <c:axId val="401528240"/>
        <c:scaling>
          <c:orientation val="minMax"/>
        </c:scaling>
        <c:delete val="1"/>
        <c:axPos val="b"/>
        <c:numFmt formatCode="ge" sourceLinked="1"/>
        <c:majorTickMark val="none"/>
        <c:minorTickMark val="none"/>
        <c:tickLblPos val="none"/>
        <c:crossAx val="401528632"/>
        <c:crosses val="autoZero"/>
        <c:auto val="1"/>
        <c:lblOffset val="100"/>
        <c:baseTimeUnit val="years"/>
      </c:dateAx>
      <c:valAx>
        <c:axId val="40152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52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82.55</c:v>
                </c:pt>
                <c:pt idx="1">
                  <c:v>90.55</c:v>
                </c:pt>
                <c:pt idx="2">
                  <c:v>91.2</c:v>
                </c:pt>
                <c:pt idx="3">
                  <c:v>91.57</c:v>
                </c:pt>
                <c:pt idx="4">
                  <c:v>91.54</c:v>
                </c:pt>
              </c:numCache>
            </c:numRef>
          </c:val>
        </c:ser>
        <c:dLbls>
          <c:showLegendKey val="0"/>
          <c:showVal val="0"/>
          <c:showCatName val="0"/>
          <c:showSerName val="0"/>
          <c:showPercent val="0"/>
          <c:showBubbleSize val="0"/>
        </c:dLbls>
        <c:gapWidth val="150"/>
        <c:axId val="402604088"/>
        <c:axId val="40260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402604088"/>
        <c:axId val="402606832"/>
      </c:lineChart>
      <c:dateAx>
        <c:axId val="402604088"/>
        <c:scaling>
          <c:orientation val="minMax"/>
        </c:scaling>
        <c:delete val="1"/>
        <c:axPos val="b"/>
        <c:numFmt formatCode="ge" sourceLinked="1"/>
        <c:majorTickMark val="none"/>
        <c:minorTickMark val="none"/>
        <c:tickLblPos val="none"/>
        <c:crossAx val="402606832"/>
        <c:crosses val="autoZero"/>
        <c:auto val="1"/>
        <c:lblOffset val="100"/>
        <c:baseTimeUnit val="years"/>
      </c:dateAx>
      <c:valAx>
        <c:axId val="40260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60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97.95</c:v>
                </c:pt>
                <c:pt idx="1">
                  <c:v>114.55</c:v>
                </c:pt>
                <c:pt idx="2">
                  <c:v>110.36</c:v>
                </c:pt>
                <c:pt idx="3">
                  <c:v>114.36</c:v>
                </c:pt>
                <c:pt idx="4">
                  <c:v>120.39</c:v>
                </c:pt>
              </c:numCache>
            </c:numRef>
          </c:val>
        </c:ser>
        <c:dLbls>
          <c:showLegendKey val="0"/>
          <c:showVal val="0"/>
          <c:showCatName val="0"/>
          <c:showSerName val="0"/>
          <c:showPercent val="0"/>
          <c:showBubbleSize val="0"/>
        </c:dLbls>
        <c:gapWidth val="150"/>
        <c:axId val="401532944"/>
        <c:axId val="40153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401532944"/>
        <c:axId val="401532160"/>
      </c:lineChart>
      <c:dateAx>
        <c:axId val="401532944"/>
        <c:scaling>
          <c:orientation val="minMax"/>
        </c:scaling>
        <c:delete val="1"/>
        <c:axPos val="b"/>
        <c:numFmt formatCode="ge" sourceLinked="1"/>
        <c:majorTickMark val="none"/>
        <c:minorTickMark val="none"/>
        <c:tickLblPos val="none"/>
        <c:crossAx val="401532160"/>
        <c:crosses val="autoZero"/>
        <c:auto val="1"/>
        <c:lblOffset val="100"/>
        <c:baseTimeUnit val="years"/>
      </c:dateAx>
      <c:valAx>
        <c:axId val="40153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53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41.09</c:v>
                </c:pt>
                <c:pt idx="1">
                  <c:v>42.79</c:v>
                </c:pt>
                <c:pt idx="2">
                  <c:v>44.16</c:v>
                </c:pt>
                <c:pt idx="3">
                  <c:v>48.05</c:v>
                </c:pt>
                <c:pt idx="4">
                  <c:v>46.77</c:v>
                </c:pt>
              </c:numCache>
            </c:numRef>
          </c:val>
        </c:ser>
        <c:dLbls>
          <c:showLegendKey val="0"/>
          <c:showVal val="0"/>
          <c:showCatName val="0"/>
          <c:showSerName val="0"/>
          <c:showPercent val="0"/>
          <c:showBubbleSize val="0"/>
        </c:dLbls>
        <c:gapWidth val="150"/>
        <c:axId val="401525888"/>
        <c:axId val="40152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401525888"/>
        <c:axId val="401525496"/>
      </c:lineChart>
      <c:dateAx>
        <c:axId val="401525888"/>
        <c:scaling>
          <c:orientation val="minMax"/>
        </c:scaling>
        <c:delete val="1"/>
        <c:axPos val="b"/>
        <c:numFmt formatCode="ge" sourceLinked="1"/>
        <c:majorTickMark val="none"/>
        <c:minorTickMark val="none"/>
        <c:tickLblPos val="none"/>
        <c:crossAx val="401525496"/>
        <c:crosses val="autoZero"/>
        <c:auto val="1"/>
        <c:lblOffset val="100"/>
        <c:baseTimeUnit val="years"/>
      </c:dateAx>
      <c:valAx>
        <c:axId val="40152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5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5.61</c:v>
                </c:pt>
                <c:pt idx="1">
                  <c:v>8.73</c:v>
                </c:pt>
                <c:pt idx="2">
                  <c:v>11.34</c:v>
                </c:pt>
                <c:pt idx="3">
                  <c:v>12.29</c:v>
                </c:pt>
                <c:pt idx="4">
                  <c:v>11.85</c:v>
                </c:pt>
              </c:numCache>
            </c:numRef>
          </c:val>
        </c:ser>
        <c:dLbls>
          <c:showLegendKey val="0"/>
          <c:showVal val="0"/>
          <c:showCatName val="0"/>
          <c:showSerName val="0"/>
          <c:showPercent val="0"/>
          <c:showBubbleSize val="0"/>
        </c:dLbls>
        <c:gapWidth val="150"/>
        <c:axId val="401530200"/>
        <c:axId val="4015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401530200"/>
        <c:axId val="401530592"/>
      </c:lineChart>
      <c:dateAx>
        <c:axId val="401530200"/>
        <c:scaling>
          <c:orientation val="minMax"/>
        </c:scaling>
        <c:delete val="1"/>
        <c:axPos val="b"/>
        <c:numFmt formatCode="ge" sourceLinked="1"/>
        <c:majorTickMark val="none"/>
        <c:minorTickMark val="none"/>
        <c:tickLblPos val="none"/>
        <c:crossAx val="401530592"/>
        <c:crosses val="autoZero"/>
        <c:auto val="1"/>
        <c:lblOffset val="100"/>
        <c:baseTimeUnit val="years"/>
      </c:dateAx>
      <c:valAx>
        <c:axId val="4015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53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quot;-&quot;">
                  <c:v>0.63</c:v>
                </c:pt>
                <c:pt idx="1">
                  <c:v>0</c:v>
                </c:pt>
                <c:pt idx="2">
                  <c:v>0</c:v>
                </c:pt>
                <c:pt idx="3">
                  <c:v>0</c:v>
                </c:pt>
                <c:pt idx="4">
                  <c:v>0</c:v>
                </c:pt>
              </c:numCache>
            </c:numRef>
          </c:val>
        </c:ser>
        <c:dLbls>
          <c:showLegendKey val="0"/>
          <c:showVal val="0"/>
          <c:showCatName val="0"/>
          <c:showSerName val="0"/>
          <c:showPercent val="0"/>
          <c:showBubbleSize val="0"/>
        </c:dLbls>
        <c:gapWidth val="150"/>
        <c:axId val="402440456"/>
        <c:axId val="40243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402440456"/>
        <c:axId val="402438104"/>
      </c:lineChart>
      <c:dateAx>
        <c:axId val="402440456"/>
        <c:scaling>
          <c:orientation val="minMax"/>
        </c:scaling>
        <c:delete val="1"/>
        <c:axPos val="b"/>
        <c:numFmt formatCode="ge" sourceLinked="1"/>
        <c:majorTickMark val="none"/>
        <c:minorTickMark val="none"/>
        <c:tickLblPos val="none"/>
        <c:crossAx val="402438104"/>
        <c:crosses val="autoZero"/>
        <c:auto val="1"/>
        <c:lblOffset val="100"/>
        <c:baseTimeUnit val="years"/>
      </c:dateAx>
      <c:valAx>
        <c:axId val="402438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44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1197.92</c:v>
                </c:pt>
                <c:pt idx="1">
                  <c:v>1436.87</c:v>
                </c:pt>
                <c:pt idx="2">
                  <c:v>1408.99</c:v>
                </c:pt>
                <c:pt idx="3">
                  <c:v>475.82</c:v>
                </c:pt>
                <c:pt idx="4">
                  <c:v>275.85000000000002</c:v>
                </c:pt>
              </c:numCache>
            </c:numRef>
          </c:val>
        </c:ser>
        <c:dLbls>
          <c:showLegendKey val="0"/>
          <c:showVal val="0"/>
          <c:showCatName val="0"/>
          <c:showSerName val="0"/>
          <c:showPercent val="0"/>
          <c:showBubbleSize val="0"/>
        </c:dLbls>
        <c:gapWidth val="150"/>
        <c:axId val="402441632"/>
        <c:axId val="40243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402441632"/>
        <c:axId val="402436536"/>
      </c:lineChart>
      <c:dateAx>
        <c:axId val="402441632"/>
        <c:scaling>
          <c:orientation val="minMax"/>
        </c:scaling>
        <c:delete val="1"/>
        <c:axPos val="b"/>
        <c:numFmt formatCode="ge" sourceLinked="1"/>
        <c:majorTickMark val="none"/>
        <c:minorTickMark val="none"/>
        <c:tickLblPos val="none"/>
        <c:crossAx val="402436536"/>
        <c:crosses val="autoZero"/>
        <c:auto val="1"/>
        <c:lblOffset val="100"/>
        <c:baseTimeUnit val="years"/>
      </c:dateAx>
      <c:valAx>
        <c:axId val="402436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4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215.25</c:v>
                </c:pt>
                <c:pt idx="1">
                  <c:v>167.24</c:v>
                </c:pt>
                <c:pt idx="2">
                  <c:v>158.15</c:v>
                </c:pt>
                <c:pt idx="3">
                  <c:v>151.06</c:v>
                </c:pt>
                <c:pt idx="4">
                  <c:v>144.5</c:v>
                </c:pt>
              </c:numCache>
            </c:numRef>
          </c:val>
        </c:ser>
        <c:dLbls>
          <c:showLegendKey val="0"/>
          <c:showVal val="0"/>
          <c:showCatName val="0"/>
          <c:showSerName val="0"/>
          <c:showPercent val="0"/>
          <c:showBubbleSize val="0"/>
        </c:dLbls>
        <c:gapWidth val="150"/>
        <c:axId val="402438888"/>
        <c:axId val="40243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402438888"/>
        <c:axId val="402437320"/>
      </c:lineChart>
      <c:dateAx>
        <c:axId val="402438888"/>
        <c:scaling>
          <c:orientation val="minMax"/>
        </c:scaling>
        <c:delete val="1"/>
        <c:axPos val="b"/>
        <c:numFmt formatCode="ge" sourceLinked="1"/>
        <c:majorTickMark val="none"/>
        <c:minorTickMark val="none"/>
        <c:tickLblPos val="none"/>
        <c:crossAx val="402437320"/>
        <c:crosses val="autoZero"/>
        <c:auto val="1"/>
        <c:lblOffset val="100"/>
        <c:baseTimeUnit val="years"/>
      </c:dateAx>
      <c:valAx>
        <c:axId val="402437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43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87.17</c:v>
                </c:pt>
                <c:pt idx="1">
                  <c:v>104.73</c:v>
                </c:pt>
                <c:pt idx="2">
                  <c:v>103.61</c:v>
                </c:pt>
                <c:pt idx="3">
                  <c:v>109.71</c:v>
                </c:pt>
                <c:pt idx="4">
                  <c:v>116.59</c:v>
                </c:pt>
              </c:numCache>
            </c:numRef>
          </c:val>
        </c:ser>
        <c:dLbls>
          <c:showLegendKey val="0"/>
          <c:showVal val="0"/>
          <c:showCatName val="0"/>
          <c:showSerName val="0"/>
          <c:showPercent val="0"/>
          <c:showBubbleSize val="0"/>
        </c:dLbls>
        <c:gapWidth val="150"/>
        <c:axId val="402435360"/>
        <c:axId val="40243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402435360"/>
        <c:axId val="402436144"/>
      </c:lineChart>
      <c:dateAx>
        <c:axId val="402435360"/>
        <c:scaling>
          <c:orientation val="minMax"/>
        </c:scaling>
        <c:delete val="1"/>
        <c:axPos val="b"/>
        <c:numFmt formatCode="ge" sourceLinked="1"/>
        <c:majorTickMark val="none"/>
        <c:minorTickMark val="none"/>
        <c:tickLblPos val="none"/>
        <c:crossAx val="402436144"/>
        <c:crosses val="autoZero"/>
        <c:auto val="1"/>
        <c:lblOffset val="100"/>
        <c:baseTimeUnit val="years"/>
      </c:dateAx>
      <c:valAx>
        <c:axId val="40243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4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267.72000000000003</c:v>
                </c:pt>
                <c:pt idx="1">
                  <c:v>231.9</c:v>
                </c:pt>
                <c:pt idx="2">
                  <c:v>234.15</c:v>
                </c:pt>
                <c:pt idx="3">
                  <c:v>218.24</c:v>
                </c:pt>
                <c:pt idx="4">
                  <c:v>197.11</c:v>
                </c:pt>
              </c:numCache>
            </c:numRef>
          </c:val>
        </c:ser>
        <c:dLbls>
          <c:showLegendKey val="0"/>
          <c:showVal val="0"/>
          <c:showCatName val="0"/>
          <c:showSerName val="0"/>
          <c:showPercent val="0"/>
          <c:showBubbleSize val="0"/>
        </c:dLbls>
        <c:gapWidth val="150"/>
        <c:axId val="402435752"/>
        <c:axId val="40243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402435752"/>
        <c:axId val="402436928"/>
      </c:lineChart>
      <c:dateAx>
        <c:axId val="402435752"/>
        <c:scaling>
          <c:orientation val="minMax"/>
        </c:scaling>
        <c:delete val="1"/>
        <c:axPos val="b"/>
        <c:numFmt formatCode="ge" sourceLinked="1"/>
        <c:majorTickMark val="none"/>
        <c:minorTickMark val="none"/>
        <c:tickLblPos val="none"/>
        <c:crossAx val="402436928"/>
        <c:crosses val="autoZero"/>
        <c:auto val="1"/>
        <c:lblOffset val="100"/>
        <c:baseTimeUnit val="years"/>
      </c:dateAx>
      <c:valAx>
        <c:axId val="4024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43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2"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利府町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36393</v>
      </c>
      <c r="AJ8" s="56"/>
      <c r="AK8" s="56"/>
      <c r="AL8" s="56"/>
      <c r="AM8" s="56"/>
      <c r="AN8" s="56"/>
      <c r="AO8" s="56"/>
      <c r="AP8" s="57"/>
      <c r="AQ8" s="47">
        <f>データ!R6</f>
        <v>44.89</v>
      </c>
      <c r="AR8" s="47"/>
      <c r="AS8" s="47"/>
      <c r="AT8" s="47"/>
      <c r="AU8" s="47"/>
      <c r="AV8" s="47"/>
      <c r="AW8" s="47"/>
      <c r="AX8" s="47"/>
      <c r="AY8" s="47">
        <f>データ!S6</f>
        <v>810.72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82.93</v>
      </c>
      <c r="K10" s="47"/>
      <c r="L10" s="47"/>
      <c r="M10" s="47"/>
      <c r="N10" s="47"/>
      <c r="O10" s="47"/>
      <c r="P10" s="47"/>
      <c r="Q10" s="47"/>
      <c r="R10" s="47">
        <f>データ!O6</f>
        <v>100</v>
      </c>
      <c r="S10" s="47"/>
      <c r="T10" s="47"/>
      <c r="U10" s="47"/>
      <c r="V10" s="47"/>
      <c r="W10" s="47"/>
      <c r="X10" s="47"/>
      <c r="Y10" s="47"/>
      <c r="Z10" s="78">
        <f>データ!P6</f>
        <v>3996</v>
      </c>
      <c r="AA10" s="78"/>
      <c r="AB10" s="78"/>
      <c r="AC10" s="78"/>
      <c r="AD10" s="78"/>
      <c r="AE10" s="78"/>
      <c r="AF10" s="78"/>
      <c r="AG10" s="78"/>
      <c r="AH10" s="2"/>
      <c r="AI10" s="78">
        <f>データ!T6</f>
        <v>36330</v>
      </c>
      <c r="AJ10" s="78"/>
      <c r="AK10" s="78"/>
      <c r="AL10" s="78"/>
      <c r="AM10" s="78"/>
      <c r="AN10" s="78"/>
      <c r="AO10" s="78"/>
      <c r="AP10" s="78"/>
      <c r="AQ10" s="47">
        <f>データ!U6</f>
        <v>44.89</v>
      </c>
      <c r="AR10" s="47"/>
      <c r="AS10" s="47"/>
      <c r="AT10" s="47"/>
      <c r="AU10" s="47"/>
      <c r="AV10" s="47"/>
      <c r="AW10" s="47"/>
      <c r="AX10" s="47"/>
      <c r="AY10" s="47">
        <f>データ!V6</f>
        <v>809.31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44067</v>
      </c>
      <c r="D6" s="31">
        <f t="shared" si="3"/>
        <v>46</v>
      </c>
      <c r="E6" s="31">
        <f t="shared" si="3"/>
        <v>1</v>
      </c>
      <c r="F6" s="31">
        <f t="shared" si="3"/>
        <v>0</v>
      </c>
      <c r="G6" s="31">
        <f t="shared" si="3"/>
        <v>1</v>
      </c>
      <c r="H6" s="31" t="str">
        <f t="shared" si="3"/>
        <v>宮城県　利府町</v>
      </c>
      <c r="I6" s="31" t="str">
        <f t="shared" si="3"/>
        <v>法適用</v>
      </c>
      <c r="J6" s="31" t="str">
        <f t="shared" si="3"/>
        <v>水道事業</v>
      </c>
      <c r="K6" s="31" t="str">
        <f t="shared" si="3"/>
        <v>末端給水事業</v>
      </c>
      <c r="L6" s="31" t="str">
        <f t="shared" si="3"/>
        <v>A5</v>
      </c>
      <c r="M6" s="32" t="str">
        <f t="shared" si="3"/>
        <v>-</v>
      </c>
      <c r="N6" s="32">
        <f t="shared" si="3"/>
        <v>82.93</v>
      </c>
      <c r="O6" s="32">
        <f t="shared" si="3"/>
        <v>100</v>
      </c>
      <c r="P6" s="32">
        <f t="shared" si="3"/>
        <v>3996</v>
      </c>
      <c r="Q6" s="32">
        <f t="shared" si="3"/>
        <v>36393</v>
      </c>
      <c r="R6" s="32">
        <f t="shared" si="3"/>
        <v>44.89</v>
      </c>
      <c r="S6" s="32">
        <f t="shared" si="3"/>
        <v>810.72</v>
      </c>
      <c r="T6" s="32">
        <f t="shared" si="3"/>
        <v>36330</v>
      </c>
      <c r="U6" s="32">
        <f t="shared" si="3"/>
        <v>44.89</v>
      </c>
      <c r="V6" s="32">
        <f t="shared" si="3"/>
        <v>809.31</v>
      </c>
      <c r="W6" s="33">
        <f>IF(W7="",NA(),W7)</f>
        <v>97.95</v>
      </c>
      <c r="X6" s="33">
        <f t="shared" ref="X6:AF6" si="4">IF(X7="",NA(),X7)</f>
        <v>114.55</v>
      </c>
      <c r="Y6" s="33">
        <f t="shared" si="4"/>
        <v>110.36</v>
      </c>
      <c r="Z6" s="33">
        <f t="shared" si="4"/>
        <v>114.36</v>
      </c>
      <c r="AA6" s="33">
        <f t="shared" si="4"/>
        <v>120.39</v>
      </c>
      <c r="AB6" s="33">
        <f t="shared" si="4"/>
        <v>105.61</v>
      </c>
      <c r="AC6" s="33">
        <f t="shared" si="4"/>
        <v>106.41</v>
      </c>
      <c r="AD6" s="33">
        <f t="shared" si="4"/>
        <v>106.89</v>
      </c>
      <c r="AE6" s="33">
        <f t="shared" si="4"/>
        <v>109.04</v>
      </c>
      <c r="AF6" s="33">
        <f t="shared" si="4"/>
        <v>109.64</v>
      </c>
      <c r="AG6" s="32" t="str">
        <f>IF(AG7="","",IF(AG7="-","【-】","【"&amp;SUBSTITUTE(TEXT(AG7,"#,##0.00"),"-","△")&amp;"】"))</f>
        <v>【113.56】</v>
      </c>
      <c r="AH6" s="33">
        <f>IF(AH7="",NA(),AH7)</f>
        <v>0.63</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1197.92</v>
      </c>
      <c r="AT6" s="33">
        <f t="shared" ref="AT6:BB6" si="6">IF(AT7="",NA(),AT7)</f>
        <v>1436.87</v>
      </c>
      <c r="AU6" s="33">
        <f t="shared" si="6"/>
        <v>1408.99</v>
      </c>
      <c r="AV6" s="33">
        <f t="shared" si="6"/>
        <v>475.82</v>
      </c>
      <c r="AW6" s="33">
        <f t="shared" si="6"/>
        <v>275.85000000000002</v>
      </c>
      <c r="AX6" s="33">
        <f t="shared" si="6"/>
        <v>832.37</v>
      </c>
      <c r="AY6" s="33">
        <f t="shared" si="6"/>
        <v>852.01</v>
      </c>
      <c r="AZ6" s="33">
        <f t="shared" si="6"/>
        <v>909.68</v>
      </c>
      <c r="BA6" s="33">
        <f t="shared" si="6"/>
        <v>382.09</v>
      </c>
      <c r="BB6" s="33">
        <f t="shared" si="6"/>
        <v>371.31</v>
      </c>
      <c r="BC6" s="32" t="str">
        <f>IF(BC7="","",IF(BC7="-","【-】","【"&amp;SUBSTITUTE(TEXT(BC7,"#,##0.00"),"-","△")&amp;"】"))</f>
        <v>【262.74】</v>
      </c>
      <c r="BD6" s="33">
        <f>IF(BD7="",NA(),BD7)</f>
        <v>215.25</v>
      </c>
      <c r="BE6" s="33">
        <f t="shared" ref="BE6:BM6" si="7">IF(BE7="",NA(),BE7)</f>
        <v>167.24</v>
      </c>
      <c r="BF6" s="33">
        <f t="shared" si="7"/>
        <v>158.15</v>
      </c>
      <c r="BG6" s="33">
        <f t="shared" si="7"/>
        <v>151.06</v>
      </c>
      <c r="BH6" s="33">
        <f t="shared" si="7"/>
        <v>144.5</v>
      </c>
      <c r="BI6" s="33">
        <f t="shared" si="7"/>
        <v>403.15</v>
      </c>
      <c r="BJ6" s="33">
        <f t="shared" si="7"/>
        <v>391.4</v>
      </c>
      <c r="BK6" s="33">
        <f t="shared" si="7"/>
        <v>382.65</v>
      </c>
      <c r="BL6" s="33">
        <f t="shared" si="7"/>
        <v>385.06</v>
      </c>
      <c r="BM6" s="33">
        <f t="shared" si="7"/>
        <v>373.09</v>
      </c>
      <c r="BN6" s="32" t="str">
        <f>IF(BN7="","",IF(BN7="-","【-】","【"&amp;SUBSTITUTE(TEXT(BN7,"#,##0.00"),"-","△")&amp;"】"))</f>
        <v>【276.38】</v>
      </c>
      <c r="BO6" s="33">
        <f>IF(BO7="",NA(),BO7)</f>
        <v>87.17</v>
      </c>
      <c r="BP6" s="33">
        <f t="shared" ref="BP6:BX6" si="8">IF(BP7="",NA(),BP7)</f>
        <v>104.73</v>
      </c>
      <c r="BQ6" s="33">
        <f t="shared" si="8"/>
        <v>103.61</v>
      </c>
      <c r="BR6" s="33">
        <f t="shared" si="8"/>
        <v>109.71</v>
      </c>
      <c r="BS6" s="33">
        <f t="shared" si="8"/>
        <v>116.59</v>
      </c>
      <c r="BT6" s="33">
        <f t="shared" si="8"/>
        <v>94.86</v>
      </c>
      <c r="BU6" s="33">
        <f t="shared" si="8"/>
        <v>95.91</v>
      </c>
      <c r="BV6" s="33">
        <f t="shared" si="8"/>
        <v>96.1</v>
      </c>
      <c r="BW6" s="33">
        <f t="shared" si="8"/>
        <v>99.07</v>
      </c>
      <c r="BX6" s="33">
        <f t="shared" si="8"/>
        <v>99.99</v>
      </c>
      <c r="BY6" s="32" t="str">
        <f>IF(BY7="","",IF(BY7="-","【-】","【"&amp;SUBSTITUTE(TEXT(BY7,"#,##0.00"),"-","△")&amp;"】"))</f>
        <v>【104.99】</v>
      </c>
      <c r="BZ6" s="33">
        <f>IF(BZ7="",NA(),BZ7)</f>
        <v>267.72000000000003</v>
      </c>
      <c r="CA6" s="33">
        <f t="shared" ref="CA6:CI6" si="9">IF(CA7="",NA(),CA7)</f>
        <v>231.9</v>
      </c>
      <c r="CB6" s="33">
        <f t="shared" si="9"/>
        <v>234.15</v>
      </c>
      <c r="CC6" s="33">
        <f t="shared" si="9"/>
        <v>218.24</v>
      </c>
      <c r="CD6" s="33">
        <f t="shared" si="9"/>
        <v>197.11</v>
      </c>
      <c r="CE6" s="33">
        <f t="shared" si="9"/>
        <v>179.14</v>
      </c>
      <c r="CF6" s="33">
        <f t="shared" si="9"/>
        <v>179.29</v>
      </c>
      <c r="CG6" s="33">
        <f t="shared" si="9"/>
        <v>178.39</v>
      </c>
      <c r="CH6" s="33">
        <f t="shared" si="9"/>
        <v>173.03</v>
      </c>
      <c r="CI6" s="33">
        <f t="shared" si="9"/>
        <v>171.15</v>
      </c>
      <c r="CJ6" s="32" t="str">
        <f>IF(CJ7="","",IF(CJ7="-","【-】","【"&amp;SUBSTITUTE(TEXT(CJ7,"#,##0.00"),"-","△")&amp;"】"))</f>
        <v>【163.72】</v>
      </c>
      <c r="CK6" s="33">
        <f>IF(CK7="",NA(),CK7)</f>
        <v>60.3</v>
      </c>
      <c r="CL6" s="33">
        <f t="shared" ref="CL6:CT6" si="10">IF(CL7="",NA(),CL7)</f>
        <v>63.72</v>
      </c>
      <c r="CM6" s="33">
        <f t="shared" si="10"/>
        <v>62.1</v>
      </c>
      <c r="CN6" s="33">
        <f t="shared" si="10"/>
        <v>61.14</v>
      </c>
      <c r="CO6" s="33">
        <f t="shared" si="10"/>
        <v>61.46</v>
      </c>
      <c r="CP6" s="33">
        <f t="shared" si="10"/>
        <v>58.76</v>
      </c>
      <c r="CQ6" s="33">
        <f t="shared" si="10"/>
        <v>59.09</v>
      </c>
      <c r="CR6" s="33">
        <f t="shared" si="10"/>
        <v>59.23</v>
      </c>
      <c r="CS6" s="33">
        <f t="shared" si="10"/>
        <v>58.58</v>
      </c>
      <c r="CT6" s="33">
        <f t="shared" si="10"/>
        <v>58.53</v>
      </c>
      <c r="CU6" s="32" t="str">
        <f>IF(CU7="","",IF(CU7="-","【-】","【"&amp;SUBSTITUTE(TEXT(CU7,"#,##0.00"),"-","△")&amp;"】"))</f>
        <v>【59.76】</v>
      </c>
      <c r="CV6" s="33">
        <f>IF(CV7="",NA(),CV7)</f>
        <v>82.55</v>
      </c>
      <c r="CW6" s="33">
        <f t="shared" ref="CW6:DE6" si="11">IF(CW7="",NA(),CW7)</f>
        <v>90.55</v>
      </c>
      <c r="CX6" s="33">
        <f t="shared" si="11"/>
        <v>91.2</v>
      </c>
      <c r="CY6" s="33">
        <f t="shared" si="11"/>
        <v>91.57</v>
      </c>
      <c r="CZ6" s="33">
        <f t="shared" si="11"/>
        <v>91.54</v>
      </c>
      <c r="DA6" s="33">
        <f t="shared" si="11"/>
        <v>84.87</v>
      </c>
      <c r="DB6" s="33">
        <f t="shared" si="11"/>
        <v>85.4</v>
      </c>
      <c r="DC6" s="33">
        <f t="shared" si="11"/>
        <v>85.53</v>
      </c>
      <c r="DD6" s="33">
        <f t="shared" si="11"/>
        <v>85.23</v>
      </c>
      <c r="DE6" s="33">
        <f t="shared" si="11"/>
        <v>85.26</v>
      </c>
      <c r="DF6" s="32" t="str">
        <f>IF(DF7="","",IF(DF7="-","【-】","【"&amp;SUBSTITUTE(TEXT(DF7,"#,##0.00"),"-","△")&amp;"】"))</f>
        <v>【89.95】</v>
      </c>
      <c r="DG6" s="33">
        <f>IF(DG7="",NA(),DG7)</f>
        <v>41.09</v>
      </c>
      <c r="DH6" s="33">
        <f t="shared" ref="DH6:DP6" si="12">IF(DH7="",NA(),DH7)</f>
        <v>42.79</v>
      </c>
      <c r="DI6" s="33">
        <f t="shared" si="12"/>
        <v>44.16</v>
      </c>
      <c r="DJ6" s="33">
        <f t="shared" si="12"/>
        <v>48.05</v>
      </c>
      <c r="DK6" s="33">
        <f t="shared" si="12"/>
        <v>46.77</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5.61</v>
      </c>
      <c r="DS6" s="33">
        <f t="shared" ref="DS6:EA6" si="13">IF(DS7="",NA(),DS7)</f>
        <v>8.73</v>
      </c>
      <c r="DT6" s="33">
        <f t="shared" si="13"/>
        <v>11.34</v>
      </c>
      <c r="DU6" s="33">
        <f t="shared" si="13"/>
        <v>12.29</v>
      </c>
      <c r="DV6" s="33">
        <f t="shared" si="13"/>
        <v>11.85</v>
      </c>
      <c r="DW6" s="33">
        <f t="shared" si="13"/>
        <v>6.47</v>
      </c>
      <c r="DX6" s="33">
        <f t="shared" si="13"/>
        <v>7.8</v>
      </c>
      <c r="DY6" s="33">
        <f t="shared" si="13"/>
        <v>8.39</v>
      </c>
      <c r="DZ6" s="33">
        <f t="shared" si="13"/>
        <v>10.09</v>
      </c>
      <c r="EA6" s="33">
        <f t="shared" si="13"/>
        <v>10.54</v>
      </c>
      <c r="EB6" s="32" t="str">
        <f>IF(EB7="","",IF(EB7="-","【-】","【"&amp;SUBSTITUTE(TEXT(EB7,"#,##0.00"),"-","△")&amp;"】"))</f>
        <v>【13.18】</v>
      </c>
      <c r="EC6" s="33">
        <f>IF(EC7="",NA(),EC7)</f>
        <v>0.19</v>
      </c>
      <c r="ED6" s="33">
        <f t="shared" ref="ED6:EL6" si="14">IF(ED7="",NA(),ED7)</f>
        <v>0.04</v>
      </c>
      <c r="EE6" s="33">
        <f t="shared" si="14"/>
        <v>0.39</v>
      </c>
      <c r="EF6" s="33">
        <f t="shared" si="14"/>
        <v>0.34</v>
      </c>
      <c r="EG6" s="33">
        <f t="shared" si="14"/>
        <v>0.2</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44067</v>
      </c>
      <c r="D7" s="35">
        <v>46</v>
      </c>
      <c r="E7" s="35">
        <v>1</v>
      </c>
      <c r="F7" s="35">
        <v>0</v>
      </c>
      <c r="G7" s="35">
        <v>1</v>
      </c>
      <c r="H7" s="35" t="s">
        <v>93</v>
      </c>
      <c r="I7" s="35" t="s">
        <v>94</v>
      </c>
      <c r="J7" s="35" t="s">
        <v>95</v>
      </c>
      <c r="K7" s="35" t="s">
        <v>96</v>
      </c>
      <c r="L7" s="35" t="s">
        <v>97</v>
      </c>
      <c r="M7" s="36" t="s">
        <v>98</v>
      </c>
      <c r="N7" s="36">
        <v>82.93</v>
      </c>
      <c r="O7" s="36">
        <v>100</v>
      </c>
      <c r="P7" s="36">
        <v>3996</v>
      </c>
      <c r="Q7" s="36">
        <v>36393</v>
      </c>
      <c r="R7" s="36">
        <v>44.89</v>
      </c>
      <c r="S7" s="36">
        <v>810.72</v>
      </c>
      <c r="T7" s="36">
        <v>36330</v>
      </c>
      <c r="U7" s="36">
        <v>44.89</v>
      </c>
      <c r="V7" s="36">
        <v>809.31</v>
      </c>
      <c r="W7" s="36">
        <v>97.95</v>
      </c>
      <c r="X7" s="36">
        <v>114.55</v>
      </c>
      <c r="Y7" s="36">
        <v>110.36</v>
      </c>
      <c r="Z7" s="36">
        <v>114.36</v>
      </c>
      <c r="AA7" s="36">
        <v>120.39</v>
      </c>
      <c r="AB7" s="36">
        <v>105.61</v>
      </c>
      <c r="AC7" s="36">
        <v>106.41</v>
      </c>
      <c r="AD7" s="36">
        <v>106.89</v>
      </c>
      <c r="AE7" s="36">
        <v>109.04</v>
      </c>
      <c r="AF7" s="36">
        <v>109.64</v>
      </c>
      <c r="AG7" s="36">
        <v>113.56</v>
      </c>
      <c r="AH7" s="36">
        <v>0.63</v>
      </c>
      <c r="AI7" s="36">
        <v>0</v>
      </c>
      <c r="AJ7" s="36">
        <v>0</v>
      </c>
      <c r="AK7" s="36">
        <v>0</v>
      </c>
      <c r="AL7" s="36">
        <v>0</v>
      </c>
      <c r="AM7" s="36">
        <v>6.79</v>
      </c>
      <c r="AN7" s="36">
        <v>6.33</v>
      </c>
      <c r="AO7" s="36">
        <v>7.76</v>
      </c>
      <c r="AP7" s="36">
        <v>3.77</v>
      </c>
      <c r="AQ7" s="36">
        <v>3.62</v>
      </c>
      <c r="AR7" s="36">
        <v>0.87</v>
      </c>
      <c r="AS7" s="36">
        <v>1197.92</v>
      </c>
      <c r="AT7" s="36">
        <v>1436.87</v>
      </c>
      <c r="AU7" s="36">
        <v>1408.99</v>
      </c>
      <c r="AV7" s="36">
        <v>475.82</v>
      </c>
      <c r="AW7" s="36">
        <v>275.85000000000002</v>
      </c>
      <c r="AX7" s="36">
        <v>832.37</v>
      </c>
      <c r="AY7" s="36">
        <v>852.01</v>
      </c>
      <c r="AZ7" s="36">
        <v>909.68</v>
      </c>
      <c r="BA7" s="36">
        <v>382.09</v>
      </c>
      <c r="BB7" s="36">
        <v>371.31</v>
      </c>
      <c r="BC7" s="36">
        <v>262.74</v>
      </c>
      <c r="BD7" s="36">
        <v>215.25</v>
      </c>
      <c r="BE7" s="36">
        <v>167.24</v>
      </c>
      <c r="BF7" s="36">
        <v>158.15</v>
      </c>
      <c r="BG7" s="36">
        <v>151.06</v>
      </c>
      <c r="BH7" s="36">
        <v>144.5</v>
      </c>
      <c r="BI7" s="36">
        <v>403.15</v>
      </c>
      <c r="BJ7" s="36">
        <v>391.4</v>
      </c>
      <c r="BK7" s="36">
        <v>382.65</v>
      </c>
      <c r="BL7" s="36">
        <v>385.06</v>
      </c>
      <c r="BM7" s="36">
        <v>373.09</v>
      </c>
      <c r="BN7" s="36">
        <v>276.38</v>
      </c>
      <c r="BO7" s="36">
        <v>87.17</v>
      </c>
      <c r="BP7" s="36">
        <v>104.73</v>
      </c>
      <c r="BQ7" s="36">
        <v>103.61</v>
      </c>
      <c r="BR7" s="36">
        <v>109.71</v>
      </c>
      <c r="BS7" s="36">
        <v>116.59</v>
      </c>
      <c r="BT7" s="36">
        <v>94.86</v>
      </c>
      <c r="BU7" s="36">
        <v>95.91</v>
      </c>
      <c r="BV7" s="36">
        <v>96.1</v>
      </c>
      <c r="BW7" s="36">
        <v>99.07</v>
      </c>
      <c r="BX7" s="36">
        <v>99.99</v>
      </c>
      <c r="BY7" s="36">
        <v>104.99</v>
      </c>
      <c r="BZ7" s="36">
        <v>267.72000000000003</v>
      </c>
      <c r="CA7" s="36">
        <v>231.9</v>
      </c>
      <c r="CB7" s="36">
        <v>234.15</v>
      </c>
      <c r="CC7" s="36">
        <v>218.24</v>
      </c>
      <c r="CD7" s="36">
        <v>197.11</v>
      </c>
      <c r="CE7" s="36">
        <v>179.14</v>
      </c>
      <c r="CF7" s="36">
        <v>179.29</v>
      </c>
      <c r="CG7" s="36">
        <v>178.39</v>
      </c>
      <c r="CH7" s="36">
        <v>173.03</v>
      </c>
      <c r="CI7" s="36">
        <v>171.15</v>
      </c>
      <c r="CJ7" s="36">
        <v>163.72</v>
      </c>
      <c r="CK7" s="36">
        <v>60.3</v>
      </c>
      <c r="CL7" s="36">
        <v>63.72</v>
      </c>
      <c r="CM7" s="36">
        <v>62.1</v>
      </c>
      <c r="CN7" s="36">
        <v>61.14</v>
      </c>
      <c r="CO7" s="36">
        <v>61.46</v>
      </c>
      <c r="CP7" s="36">
        <v>58.76</v>
      </c>
      <c r="CQ7" s="36">
        <v>59.09</v>
      </c>
      <c r="CR7" s="36">
        <v>59.23</v>
      </c>
      <c r="CS7" s="36">
        <v>58.58</v>
      </c>
      <c r="CT7" s="36">
        <v>58.53</v>
      </c>
      <c r="CU7" s="36">
        <v>59.76</v>
      </c>
      <c r="CV7" s="36">
        <v>82.55</v>
      </c>
      <c r="CW7" s="36">
        <v>90.55</v>
      </c>
      <c r="CX7" s="36">
        <v>91.2</v>
      </c>
      <c r="CY7" s="36">
        <v>91.57</v>
      </c>
      <c r="CZ7" s="36">
        <v>91.54</v>
      </c>
      <c r="DA7" s="36">
        <v>84.87</v>
      </c>
      <c r="DB7" s="36">
        <v>85.4</v>
      </c>
      <c r="DC7" s="36">
        <v>85.53</v>
      </c>
      <c r="DD7" s="36">
        <v>85.23</v>
      </c>
      <c r="DE7" s="36">
        <v>85.26</v>
      </c>
      <c r="DF7" s="36">
        <v>89.95</v>
      </c>
      <c r="DG7" s="36">
        <v>41.09</v>
      </c>
      <c r="DH7" s="36">
        <v>42.79</v>
      </c>
      <c r="DI7" s="36">
        <v>44.16</v>
      </c>
      <c r="DJ7" s="36">
        <v>48.05</v>
      </c>
      <c r="DK7" s="36">
        <v>46.77</v>
      </c>
      <c r="DL7" s="36">
        <v>35.53</v>
      </c>
      <c r="DM7" s="36">
        <v>36.36</v>
      </c>
      <c r="DN7" s="36">
        <v>37.340000000000003</v>
      </c>
      <c r="DO7" s="36">
        <v>44.31</v>
      </c>
      <c r="DP7" s="36">
        <v>45.75</v>
      </c>
      <c r="DQ7" s="36">
        <v>47.18</v>
      </c>
      <c r="DR7" s="36">
        <v>5.61</v>
      </c>
      <c r="DS7" s="36">
        <v>8.73</v>
      </c>
      <c r="DT7" s="36">
        <v>11.34</v>
      </c>
      <c r="DU7" s="36">
        <v>12.29</v>
      </c>
      <c r="DV7" s="36">
        <v>11.85</v>
      </c>
      <c r="DW7" s="36">
        <v>6.47</v>
      </c>
      <c r="DX7" s="36">
        <v>7.8</v>
      </c>
      <c r="DY7" s="36">
        <v>8.39</v>
      </c>
      <c r="DZ7" s="36">
        <v>10.09</v>
      </c>
      <c r="EA7" s="36">
        <v>10.54</v>
      </c>
      <c r="EB7" s="36">
        <v>13.18</v>
      </c>
      <c r="EC7" s="36">
        <v>0.19</v>
      </c>
      <c r="ED7" s="36">
        <v>0.04</v>
      </c>
      <c r="EE7" s="36">
        <v>0.39</v>
      </c>
      <c r="EF7" s="36">
        <v>0.34</v>
      </c>
      <c r="EG7" s="36">
        <v>0.2</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利府町上下水道課</cp:lastModifiedBy>
  <dcterms:created xsi:type="dcterms:W3CDTF">2017-02-01T08:34:37Z</dcterms:created>
  <dcterms:modified xsi:type="dcterms:W3CDTF">2017-02-21T04:58:37Z</dcterms:modified>
  <cp:category/>
</cp:coreProperties>
</file>