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<sst xmlns="http://schemas.openxmlformats.org/spreadsheetml/2006/main" count="221" uniqueCount="111">
  <si>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</si>
  <si>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</si>
  <si>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</si>
  <si>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</si>
  <si>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</si>
  <si>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</si>
  <si>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</si>
  <si>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</si>
  <si>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</si>
  <si>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</si>
  <si>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</si>
  <si>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</si>
  <si>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</si>
  <si>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</si>
  <si>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</si>
  <si>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</si>
  <si>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</si>
  <si>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</si>
  <si>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</si>
  <si>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</si>
  <si>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</si>
  <si>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</si>
  <si>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</si>
  <si>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</si>
  <si>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</si>
  <si>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</si>
  <si>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</si>
  <si>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</si>
  <si>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</si>
  <si>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</si>
  <si>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</si>
  <si>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</si>
  <si>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</si>
  <si>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</si>
  <si>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</si>
  <si>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</si>
  <si>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</si>
  <si>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</si>
  <si>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</si>
  <si>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</si>
  <si>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</si>
  <si>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</si>
  <si>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</si>
  <si>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</si>
  <si>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</si>
  <si>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</si>
  <si>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</si>
  <si>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</si>
  <si>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</si>
  <si>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</si>
  <si>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</si>
  <si>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</si>
  <si>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</si>
  <si>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</si>
  <si>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</si>
  <si>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</si>
  <si>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</si>
  <si>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</si>
  <si>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</si>
  <si>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</si>
  <si>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</si>
  <si>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</si>
  <si>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</si>
  <si>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</si>
  <si>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</si>
  <si>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</si>
  <si>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</si>
  <si>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</si>
  <si>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</si>
  <si>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</si>
  <si>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</si>
  <si>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</si>
  <si>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</si>
  <si>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</si>
  <si>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</si>
  <si>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</si>
  <si>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</si>
  <si>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</si>
  <si>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</si>
  <si>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</si>
  <si>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</si>
  <si>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</si>
  <si>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</si>
  <si>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</si>
  <si>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</si>
  <si>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</si>
  <si>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</si>
  <si>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</si>
  <si>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</si>
  <si>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</si>
  <si>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</si>
  <si>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</si>
  <si>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</si>
  <si>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</si>
  <si>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</si>
  <si>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</si>
  <si>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村田町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</si>
  <si>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</si>
  <si>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</si>
  <si>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</si>
  <si>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</si>
  <si>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</si>
  <si>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</si>
  <si>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</si>
  <si>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</si>
  <si>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</si>
  <si>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</si>
  <si>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</si>
  <si>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は、93.86％であり、収入に対して地方債償還金の占める割合が多い状況となっている。④企業債残高対事業規模比率については、施設の整備もほぼ概成しているため減少傾向となっている。⑤経費回収率については、公費負担分である分流式下水道に要する経費の計上により、83.99％で平均を上回っているものの、人口減少に伴う使用料収入の伸び悩みが懸念される。⑥汚水処理原価についても、⑤の経費回収率同様、人口減少に伴う有収水量の伸び悩みが懸念される。⑧水洗化率については、98.60％であり、平均を上回っているものの、人口減少の割合が、接続人口を上回っているため、若干の減少傾向となっている。</t>
    <rPh sb="112" eb="114">
      <t>コウヒ</t>
    </rPh>
    <rPh sb="114" eb="117">
      <t>フタンブン</t>
    </rPh>
    <rPh sb="120" eb="122">
      <t>ブンリュウ</t>
    </rPh>
    <rPh sb="122" eb="123">
      <t>シキ</t>
    </rPh>
    <rPh sb="123" eb="126">
      <t>ゲスイドウ</t>
    </rPh>
    <rPh sb="127" eb="128">
      <t>ヨウ</t>
    </rPh>
    <rPh sb="130" eb="132">
      <t>ケイヒ</t>
    </rPh>
    <rPh sb="133" eb="135">
      <t>ケイジョウ</t>
    </rPh>
    <rPh sb="149" eb="150">
      <t>ウエ</t>
    </rPh>
    <rPh sb="177" eb="179">
      <t>ケネン</t>
    </rPh>
    <phoneticPr fontId="4"/>
  </si>
  <si>
    <t>平成4年度より事業に着手し、平成8年より供用を開始しており、布設後29年を経過している。今後、更新の時期を迎えるため、今後機能診断及び最適整備構想を作成しながら、改築に向けて整備を進める。</t>
    <rPh sb="0" eb="2">
      <t>ヘイセイ</t>
    </rPh>
    <rPh sb="44" eb="46">
      <t>コンゴ</t>
    </rPh>
    <rPh sb="47" eb="49">
      <t>コウシン</t>
    </rPh>
    <rPh sb="50" eb="52">
      <t>ジキ</t>
    </rPh>
    <rPh sb="53" eb="54">
      <t>ムカ</t>
    </rPh>
    <rPh sb="61" eb="63">
      <t>キノウ</t>
    </rPh>
    <rPh sb="63" eb="65">
      <t>シンダン</t>
    </rPh>
    <rPh sb="65" eb="66">
      <t>オヨ</t>
    </rPh>
    <rPh sb="67" eb="69">
      <t>サイテキ</t>
    </rPh>
    <rPh sb="69" eb="71">
      <t>セイビ</t>
    </rPh>
    <rPh sb="71" eb="73">
      <t>コウソウ</t>
    </rPh>
    <rPh sb="74" eb="76">
      <t>サクセイ</t>
    </rPh>
    <rPh sb="84" eb="85">
      <t>ム</t>
    </rPh>
    <phoneticPr fontId="4"/>
  </si>
  <si>
    <t>全体として、人口減少による使用料収入及び有収水量の伸び悩みが下水道会計の負担となっている。管渠改善については、機能診断及び最適整備構想を作成しながら、管渠の改築等の必要性が高い場所等を精査し、財政に与える影響等を踏まえ投資計画等を立案し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</si>
</sst>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508800"/>
        <c:axId val="5535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04508800"/>
        <c:axId val="55350784"/>
      </c:lineChart>
      <c:dateAx>
        <c:axId val="104508800"/>
        <c:scaling>
          <c:orientation val="minMax"/>
        </c:scaling>
        <c:delete val="1"/>
        <c:axPos val="b"/>
        <c:numFmt formatCode="ge" sourceLinked="1"/>
        <c:majorTickMark val="none"/>
        <c:minorTickMark val="none"/>
        <c:tickLblPos val="none"/>
        <c:crossAx val="55350784"/>
        <c:crosses val="autoZero"/>
        <c:auto val="1"/>
        <c:lblOffset val="100"/>
        <c:baseTimeUnit val="years"/>
      </c:dateAx>
      <c:valAx>
        <c:axId val="5535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0880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52.75</c:v>
                </c:pt>
                <c:pt idx="1">
                  <c:v>50</c:v>
                </c:pt>
                <c:pt idx="2">
                  <c:v>49.45</c:v>
                </c:pt>
                <c:pt idx="3">
                  <c:v>48.35</c:v>
                </c:pt>
                <c:pt idx="4">
                  <c:v>48.9</c:v>
                </c:pt>
              </c:numCache>
            </c:numRef>
          </c:val>
        </c:ser>
        <c:dLbls>
          <c:showLegendKey val="0"/>
          <c:showVal val="0"/>
          <c:showCatName val="0"/>
          <c:showSerName val="0"/>
          <c:showPercent val="0"/>
          <c:showBubbleSize val="0"/>
        </c:dLbls>
        <c:gapWidth val="150"/>
        <c:axId val="119177216"/>
        <c:axId val="11917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19177216"/>
        <c:axId val="119179136"/>
      </c:lineChart>
      <c:dateAx>
        <c:axId val="119177216"/>
        <c:scaling>
          <c:orientation val="minMax"/>
        </c:scaling>
        <c:delete val="1"/>
        <c:axPos val="b"/>
        <c:numFmt formatCode="ge" sourceLinked="1"/>
        <c:majorTickMark val="none"/>
        <c:minorTickMark val="none"/>
        <c:tickLblPos val="none"/>
        <c:crossAx val="119179136"/>
        <c:crosses val="autoZero"/>
        <c:auto val="1"/>
        <c:lblOffset val="100"/>
        <c:baseTimeUnit val="years"/>
      </c:dateAx>
      <c:valAx>
        <c:axId val="11917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17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98.74</c:v>
                </c:pt>
                <c:pt idx="1">
                  <c:v>98.71</c:v>
                </c:pt>
                <c:pt idx="2">
                  <c:v>98.64</c:v>
                </c:pt>
                <c:pt idx="3">
                  <c:v>98.6</c:v>
                </c:pt>
                <c:pt idx="4">
                  <c:v>98.6</c:v>
                </c:pt>
              </c:numCache>
            </c:numRef>
          </c:val>
        </c:ser>
        <c:dLbls>
          <c:showLegendKey val="0"/>
          <c:showVal val="0"/>
          <c:showCatName val="0"/>
          <c:showSerName val="0"/>
          <c:showPercent val="0"/>
          <c:showBubbleSize val="0"/>
        </c:dLbls>
        <c:gapWidth val="150"/>
        <c:axId val="119201152"/>
        <c:axId val="11930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19201152"/>
        <c:axId val="119301632"/>
      </c:lineChart>
      <c:dateAx>
        <c:axId val="119201152"/>
        <c:scaling>
          <c:orientation val="minMax"/>
        </c:scaling>
        <c:delete val="1"/>
        <c:axPos val="b"/>
        <c:numFmt formatCode="ge" sourceLinked="1"/>
        <c:majorTickMark val="none"/>
        <c:minorTickMark val="none"/>
        <c:tickLblPos val="none"/>
        <c:crossAx val="119301632"/>
        <c:crosses val="autoZero"/>
        <c:auto val="1"/>
        <c:lblOffset val="100"/>
        <c:baseTimeUnit val="years"/>
      </c:dateAx>
      <c:valAx>
        <c:axId val="11930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0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209.06</c:v>
                </c:pt>
                <c:pt idx="1">
                  <c:v>32.979999999999997</c:v>
                </c:pt>
                <c:pt idx="2">
                  <c:v>12.3</c:v>
                </c:pt>
                <c:pt idx="3">
                  <c:v>41.89</c:v>
                </c:pt>
                <c:pt idx="4">
                  <c:v>93.86</c:v>
                </c:pt>
              </c:numCache>
            </c:numRef>
          </c:val>
        </c:ser>
        <c:dLbls>
          <c:showLegendKey val="0"/>
          <c:showVal val="0"/>
          <c:showCatName val="0"/>
          <c:showSerName val="0"/>
          <c:showPercent val="0"/>
          <c:showBubbleSize val="0"/>
        </c:dLbls>
        <c:gapWidth val="150"/>
        <c:axId val="115878912"/>
        <c:axId val="11588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5878912"/>
        <c:axId val="115881088"/>
      </c:lineChart>
      <c:dateAx>
        <c:axId val="115878912"/>
        <c:scaling>
          <c:orientation val="minMax"/>
        </c:scaling>
        <c:delete val="1"/>
        <c:axPos val="b"/>
        <c:numFmt formatCode="ge" sourceLinked="1"/>
        <c:majorTickMark val="none"/>
        <c:minorTickMark val="none"/>
        <c:tickLblPos val="none"/>
        <c:crossAx val="115881088"/>
        <c:crosses val="autoZero"/>
        <c:auto val="1"/>
        <c:lblOffset val="100"/>
        <c:baseTimeUnit val="years"/>
      </c:dateAx>
      <c:valAx>
        <c:axId val="11588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87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5911296"/>
        <c:axId val="11592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5911296"/>
        <c:axId val="115925760"/>
      </c:lineChart>
      <c:dateAx>
        <c:axId val="115911296"/>
        <c:scaling>
          <c:orientation val="minMax"/>
        </c:scaling>
        <c:delete val="1"/>
        <c:axPos val="b"/>
        <c:numFmt formatCode="ge" sourceLinked="1"/>
        <c:majorTickMark val="none"/>
        <c:minorTickMark val="none"/>
        <c:tickLblPos val="none"/>
        <c:crossAx val="115925760"/>
        <c:crosses val="autoZero"/>
        <c:auto val="1"/>
        <c:lblOffset val="100"/>
        <c:baseTimeUnit val="years"/>
      </c:dateAx>
      <c:valAx>
        <c:axId val="11592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91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7836032"/>
        <c:axId val="11787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836032"/>
        <c:axId val="117875072"/>
      </c:lineChart>
      <c:dateAx>
        <c:axId val="117836032"/>
        <c:scaling>
          <c:orientation val="minMax"/>
        </c:scaling>
        <c:delete val="1"/>
        <c:axPos val="b"/>
        <c:numFmt formatCode="ge" sourceLinked="1"/>
        <c:majorTickMark val="none"/>
        <c:minorTickMark val="none"/>
        <c:tickLblPos val="none"/>
        <c:crossAx val="117875072"/>
        <c:crosses val="autoZero"/>
        <c:auto val="1"/>
        <c:lblOffset val="100"/>
        <c:baseTimeUnit val="years"/>
      </c:dateAx>
      <c:valAx>
        <c:axId val="11787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83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8948224"/>
        <c:axId val="11895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8948224"/>
        <c:axId val="118950144"/>
      </c:lineChart>
      <c:dateAx>
        <c:axId val="118948224"/>
        <c:scaling>
          <c:orientation val="minMax"/>
        </c:scaling>
        <c:delete val="1"/>
        <c:axPos val="b"/>
        <c:numFmt formatCode="ge" sourceLinked="1"/>
        <c:majorTickMark val="none"/>
        <c:minorTickMark val="none"/>
        <c:tickLblPos val="none"/>
        <c:crossAx val="118950144"/>
        <c:crosses val="autoZero"/>
        <c:auto val="1"/>
        <c:lblOffset val="100"/>
        <c:baseTimeUnit val="years"/>
      </c:dateAx>
      <c:valAx>
        <c:axId val="11895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4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8963584"/>
        <c:axId val="11898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8963584"/>
        <c:axId val="118982144"/>
      </c:lineChart>
      <c:dateAx>
        <c:axId val="118963584"/>
        <c:scaling>
          <c:orientation val="minMax"/>
        </c:scaling>
        <c:delete val="1"/>
        <c:axPos val="b"/>
        <c:numFmt formatCode="ge" sourceLinked="1"/>
        <c:majorTickMark val="none"/>
        <c:minorTickMark val="none"/>
        <c:tickLblPos val="none"/>
        <c:crossAx val="118982144"/>
        <c:crosses val="autoZero"/>
        <c:auto val="1"/>
        <c:lblOffset val="100"/>
        <c:baseTimeUnit val="years"/>
      </c:dateAx>
      <c:valAx>
        <c:axId val="11898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6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5313.65</c:v>
                </c:pt>
                <c:pt idx="1">
                  <c:v>4742.29</c:v>
                </c:pt>
                <c:pt idx="2">
                  <c:v>4500.04</c:v>
                </c:pt>
                <c:pt idx="3">
                  <c:v>4013.87</c:v>
                </c:pt>
                <c:pt idx="4">
                  <c:v>195.46</c:v>
                </c:pt>
              </c:numCache>
            </c:numRef>
          </c:val>
        </c:ser>
        <c:dLbls>
          <c:showLegendKey val="0"/>
          <c:showVal val="0"/>
          <c:showCatName val="0"/>
          <c:showSerName val="0"/>
          <c:showPercent val="0"/>
          <c:showBubbleSize val="0"/>
        </c:dLbls>
        <c:gapWidth val="150"/>
        <c:axId val="119080448"/>
        <c:axId val="11908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19080448"/>
        <c:axId val="119082368"/>
      </c:lineChart>
      <c:dateAx>
        <c:axId val="119080448"/>
        <c:scaling>
          <c:orientation val="minMax"/>
        </c:scaling>
        <c:delete val="1"/>
        <c:axPos val="b"/>
        <c:numFmt formatCode="ge" sourceLinked="1"/>
        <c:majorTickMark val="none"/>
        <c:minorTickMark val="none"/>
        <c:tickLblPos val="none"/>
        <c:crossAx val="119082368"/>
        <c:crosses val="autoZero"/>
        <c:auto val="1"/>
        <c:lblOffset val="100"/>
        <c:baseTimeUnit val="years"/>
      </c:dateAx>
      <c:valAx>
        <c:axId val="11908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08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22.92</c:v>
                </c:pt>
                <c:pt idx="1">
                  <c:v>23.16</c:v>
                </c:pt>
                <c:pt idx="2">
                  <c:v>23.27</c:v>
                </c:pt>
                <c:pt idx="3">
                  <c:v>22.15</c:v>
                </c:pt>
                <c:pt idx="4">
                  <c:v>83.99</c:v>
                </c:pt>
              </c:numCache>
            </c:numRef>
          </c:val>
        </c:ser>
        <c:dLbls>
          <c:showLegendKey val="0"/>
          <c:showVal val="0"/>
          <c:showCatName val="0"/>
          <c:showSerName val="0"/>
          <c:showPercent val="0"/>
          <c:showBubbleSize val="0"/>
        </c:dLbls>
        <c:gapWidth val="150"/>
        <c:axId val="119116928"/>
        <c:axId val="11911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19116928"/>
        <c:axId val="119118848"/>
      </c:lineChart>
      <c:dateAx>
        <c:axId val="119116928"/>
        <c:scaling>
          <c:orientation val="minMax"/>
        </c:scaling>
        <c:delete val="1"/>
        <c:axPos val="b"/>
        <c:numFmt formatCode="ge" sourceLinked="1"/>
        <c:majorTickMark val="none"/>
        <c:minorTickMark val="none"/>
        <c:tickLblPos val="none"/>
        <c:crossAx val="119118848"/>
        <c:crosses val="autoZero"/>
        <c:auto val="1"/>
        <c:lblOffset val="100"/>
        <c:baseTimeUnit val="years"/>
      </c:dateAx>
      <c:valAx>
        <c:axId val="11911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11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822.97</c:v>
                </c:pt>
                <c:pt idx="1">
                  <c:v>839.68</c:v>
                </c:pt>
                <c:pt idx="2">
                  <c:v>846.38</c:v>
                </c:pt>
                <c:pt idx="3">
                  <c:v>919.39</c:v>
                </c:pt>
                <c:pt idx="4">
                  <c:v>244.35</c:v>
                </c:pt>
              </c:numCache>
            </c:numRef>
          </c:val>
        </c:ser>
        <c:dLbls>
          <c:showLegendKey val="0"/>
          <c:showVal val="0"/>
          <c:showCatName val="0"/>
          <c:showSerName val="0"/>
          <c:showPercent val="0"/>
          <c:showBubbleSize val="0"/>
        </c:dLbls>
        <c:gapWidth val="150"/>
        <c:axId val="119157120"/>
        <c:axId val="11915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19157120"/>
        <c:axId val="119159040"/>
      </c:lineChart>
      <c:dateAx>
        <c:axId val="119157120"/>
        <c:scaling>
          <c:orientation val="minMax"/>
        </c:scaling>
        <c:delete val="1"/>
        <c:axPos val="b"/>
        <c:numFmt formatCode="ge" sourceLinked="1"/>
        <c:majorTickMark val="none"/>
        <c:minorTickMark val="none"/>
        <c:tickLblPos val="none"/>
        <c:crossAx val="119159040"/>
        <c:crosses val="autoZero"/>
        <c:auto val="1"/>
        <c:lblOffset val="100"/>
        <c:baseTimeUnit val="years"/>
      </c:dateAx>
      <c:valAx>
        <c:axId val="11915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15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70"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宮城県　村田町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11515</v>
      </c>
      <c r="AM8" s="64"/>
      <c r="AN8" s="64"/>
      <c r="AO8" s="64"/>
      <c r="AP8" s="64"/>
      <c r="AQ8" s="64"/>
      <c r="AR8" s="64"/>
      <c r="AS8" s="64"/>
      <c r="AT8" s="63">
        <f>データ!S6</f>
        <v>78.38</v>
      </c>
      <c r="AU8" s="63"/>
      <c r="AV8" s="63"/>
      <c r="AW8" s="63"/>
      <c r="AX8" s="63"/>
      <c r="AY8" s="63"/>
      <c r="AZ8" s="63"/>
      <c r="BA8" s="63"/>
      <c r="BB8" s="63">
        <f>データ!T6</f>
        <v>146.91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3.11</v>
      </c>
      <c r="Q10" s="63"/>
      <c r="R10" s="63"/>
      <c r="S10" s="63"/>
      <c r="T10" s="63"/>
      <c r="U10" s="63"/>
      <c r="V10" s="63"/>
      <c r="W10" s="63">
        <f>データ!P6</f>
        <v>78.5</v>
      </c>
      <c r="X10" s="63"/>
      <c r="Y10" s="63"/>
      <c r="Z10" s="63"/>
      <c r="AA10" s="63"/>
      <c r="AB10" s="63"/>
      <c r="AC10" s="63"/>
      <c r="AD10" s="64">
        <f>データ!Q6</f>
        <v>3655</v>
      </c>
      <c r="AE10" s="64"/>
      <c r="AF10" s="64"/>
      <c r="AG10" s="64"/>
      <c r="AH10" s="64"/>
      <c r="AI10" s="64"/>
      <c r="AJ10" s="64"/>
      <c r="AK10" s="2"/>
      <c r="AL10" s="64">
        <f>データ!U6</f>
        <v>356</v>
      </c>
      <c r="AM10" s="64"/>
      <c r="AN10" s="64"/>
      <c r="AO10" s="64"/>
      <c r="AP10" s="64"/>
      <c r="AQ10" s="64"/>
      <c r="AR10" s="64"/>
      <c r="AS10" s="64"/>
      <c r="AT10" s="63">
        <f>データ!V6</f>
        <v>0.37</v>
      </c>
      <c r="AU10" s="63"/>
      <c r="AV10" s="63"/>
      <c r="AW10" s="63"/>
      <c r="AX10" s="63"/>
      <c r="AY10" s="63"/>
      <c r="AZ10" s="63"/>
      <c r="BA10" s="63"/>
      <c r="BB10" s="63">
        <f>データ!W6</f>
        <v>962.16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43222</v>
      </c>
      <c r="D6" s="31">
        <f t="shared" si="3"/>
        <v>47</v>
      </c>
      <c r="E6" s="31">
        <f t="shared" si="3"/>
        <v>17</v>
      </c>
      <c r="F6" s="31">
        <f t="shared" si="3"/>
        <v>5</v>
      </c>
      <c r="G6" s="31">
        <f t="shared" si="3"/>
        <v>0</v>
      </c>
      <c r="H6" s="31" t="str">
        <f t="shared" si="3"/>
        <v>宮城県　村田町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3.11</v>
      </c>
      <c r="P6" s="32">
        <f t="shared" si="3"/>
        <v>78.5</v>
      </c>
      <c r="Q6" s="32">
        <f t="shared" si="3"/>
        <v>3655</v>
      </c>
      <c r="R6" s="32">
        <f t="shared" si="3"/>
        <v>11515</v>
      </c>
      <c r="S6" s="32">
        <f t="shared" si="3"/>
        <v>78.38</v>
      </c>
      <c r="T6" s="32">
        <f t="shared" si="3"/>
        <v>146.91</v>
      </c>
      <c r="U6" s="32">
        <f t="shared" si="3"/>
        <v>356</v>
      </c>
      <c r="V6" s="32">
        <f t="shared" si="3"/>
        <v>0.37</v>
      </c>
      <c r="W6" s="32">
        <f t="shared" si="3"/>
        <v>962.16</v>
      </c>
      <c r="X6" s="33">
        <f>IF(X7="",NA(),X7)</f>
        <v>209.06</v>
      </c>
      <c r="Y6" s="33">
        <f t="shared" ref="Y6:AG6" si="4">IF(Y7="",NA(),Y7)</f>
        <v>32.979999999999997</v>
      </c>
      <c r="Z6" s="33">
        <f t="shared" si="4"/>
        <v>12.3</v>
      </c>
      <c r="AA6" s="33">
        <f t="shared" si="4"/>
        <v>41.89</v>
      </c>
      <c r="AB6" s="33">
        <f t="shared" si="4"/>
        <v>93.86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5313.65</v>
      </c>
      <c r="BF6" s="33">
        <f t="shared" ref="BF6:BN6" si="7">IF(BF7="",NA(),BF7)</f>
        <v>4742.29</v>
      </c>
      <c r="BG6" s="33">
        <f t="shared" si="7"/>
        <v>4500.04</v>
      </c>
      <c r="BH6" s="33">
        <f t="shared" si="7"/>
        <v>4013.87</v>
      </c>
      <c r="BI6" s="33">
        <f t="shared" si="7"/>
        <v>195.46</v>
      </c>
      <c r="BJ6" s="33">
        <f t="shared" si="7"/>
        <v>1239.2</v>
      </c>
      <c r="BK6" s="33">
        <f t="shared" si="7"/>
        <v>1197.82</v>
      </c>
      <c r="BL6" s="33">
        <f t="shared" si="7"/>
        <v>1126.77</v>
      </c>
      <c r="BM6" s="33">
        <f t="shared" si="7"/>
        <v>1044.8</v>
      </c>
      <c r="BN6" s="33">
        <f t="shared" si="7"/>
        <v>1081.8</v>
      </c>
      <c r="BO6" s="32" t="str">
        <f>IF(BO7="","",IF(BO7="-","【-】","【"&amp;SUBSTITUTE(TEXT(BO7,"#,##0.00"),"-","△")&amp;"】"))</f>
        <v>【1,015.77】</v>
      </c>
      <c r="BP6" s="33">
        <f>IF(BP7="",NA(),BP7)</f>
        <v>22.92</v>
      </c>
      <c r="BQ6" s="33">
        <f t="shared" ref="BQ6:BY6" si="8">IF(BQ7="",NA(),BQ7)</f>
        <v>23.16</v>
      </c>
      <c r="BR6" s="33">
        <f t="shared" si="8"/>
        <v>23.27</v>
      </c>
      <c r="BS6" s="33">
        <f t="shared" si="8"/>
        <v>22.15</v>
      </c>
      <c r="BT6" s="33">
        <f t="shared" si="8"/>
        <v>83.99</v>
      </c>
      <c r="BU6" s="33">
        <f t="shared" si="8"/>
        <v>51.56</v>
      </c>
      <c r="BV6" s="33">
        <f t="shared" si="8"/>
        <v>51.03</v>
      </c>
      <c r="BW6" s="33">
        <f t="shared" si="8"/>
        <v>50.9</v>
      </c>
      <c r="BX6" s="33">
        <f t="shared" si="8"/>
        <v>50.82</v>
      </c>
      <c r="BY6" s="33">
        <f t="shared" si="8"/>
        <v>52.19</v>
      </c>
      <c r="BZ6" s="32" t="str">
        <f>IF(BZ7="","",IF(BZ7="-","【-】","【"&amp;SUBSTITUTE(TEXT(BZ7,"#,##0.00"),"-","△")&amp;"】"))</f>
        <v>【52.78】</v>
      </c>
      <c r="CA6" s="33">
        <f>IF(CA7="",NA(),CA7)</f>
        <v>822.97</v>
      </c>
      <c r="CB6" s="33">
        <f t="shared" ref="CB6:CJ6" si="9">IF(CB7="",NA(),CB7)</f>
        <v>839.68</v>
      </c>
      <c r="CC6" s="33">
        <f t="shared" si="9"/>
        <v>846.38</v>
      </c>
      <c r="CD6" s="33">
        <f t="shared" si="9"/>
        <v>919.39</v>
      </c>
      <c r="CE6" s="33">
        <f t="shared" si="9"/>
        <v>244.35</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52.75</v>
      </c>
      <c r="CM6" s="33">
        <f t="shared" ref="CM6:CU6" si="10">IF(CM7="",NA(),CM7)</f>
        <v>50</v>
      </c>
      <c r="CN6" s="33">
        <f t="shared" si="10"/>
        <v>49.45</v>
      </c>
      <c r="CO6" s="33">
        <f t="shared" si="10"/>
        <v>48.35</v>
      </c>
      <c r="CP6" s="33">
        <f t="shared" si="10"/>
        <v>48.9</v>
      </c>
      <c r="CQ6" s="33">
        <f t="shared" si="10"/>
        <v>55.2</v>
      </c>
      <c r="CR6" s="33">
        <f t="shared" si="10"/>
        <v>54.74</v>
      </c>
      <c r="CS6" s="33">
        <f t="shared" si="10"/>
        <v>53.78</v>
      </c>
      <c r="CT6" s="33">
        <f t="shared" si="10"/>
        <v>53.24</v>
      </c>
      <c r="CU6" s="33">
        <f t="shared" si="10"/>
        <v>52.31</v>
      </c>
      <c r="CV6" s="32" t="str">
        <f>IF(CV7="","",IF(CV7="-","【-】","【"&amp;SUBSTITUTE(TEXT(CV7,"#,##0.00"),"-","△")&amp;"】"))</f>
        <v>【52.74】</v>
      </c>
      <c r="CW6" s="33">
        <f>IF(CW7="",NA(),CW7)</f>
        <v>98.74</v>
      </c>
      <c r="CX6" s="33">
        <f t="shared" ref="CX6:DF6" si="11">IF(CX7="",NA(),CX7)</f>
        <v>98.71</v>
      </c>
      <c r="CY6" s="33">
        <f t="shared" si="11"/>
        <v>98.64</v>
      </c>
      <c r="CZ6" s="33">
        <f t="shared" si="11"/>
        <v>98.6</v>
      </c>
      <c r="DA6" s="33">
        <f t="shared" si="11"/>
        <v>98.6</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43222</v>
      </c>
      <c r="D7" s="35">
        <v>47</v>
      </c>
      <c r="E7" s="35">
        <v>17</v>
      </c>
      <c r="F7" s="35">
        <v>5</v>
      </c>
      <c r="G7" s="35">
        <v>0</v>
      </c>
      <c r="H7" s="35" t="s">
        <v>96</v>
      </c>
      <c r="I7" s="35" t="s">
        <v>97</v>
      </c>
      <c r="J7" s="35" t="s">
        <v>98</v>
      </c>
      <c r="K7" s="35" t="s">
        <v>99</v>
      </c>
      <c r="L7" s="35" t="s">
        <v>100</v>
      </c>
      <c r="M7" s="36" t="s">
        <v>101</v>
      </c>
      <c r="N7" s="36" t="s">
        <v>102</v>
      </c>
      <c r="O7" s="36">
        <v>3.11</v>
      </c>
      <c r="P7" s="36">
        <v>78.5</v>
      </c>
      <c r="Q7" s="36">
        <v>3655</v>
      </c>
      <c r="R7" s="36">
        <v>11515</v>
      </c>
      <c r="S7" s="36">
        <v>78.38</v>
      </c>
      <c r="T7" s="36">
        <v>146.91</v>
      </c>
      <c r="U7" s="36">
        <v>356</v>
      </c>
      <c r="V7" s="36">
        <v>0.37</v>
      </c>
      <c r="W7" s="36">
        <v>962.16</v>
      </c>
      <c r="X7" s="36">
        <v>209.06</v>
      </c>
      <c r="Y7" s="36">
        <v>32.979999999999997</v>
      </c>
      <c r="Z7" s="36">
        <v>12.3</v>
      </c>
      <c r="AA7" s="36">
        <v>41.89</v>
      </c>
      <c r="AB7" s="36">
        <v>93.86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5313.65</v>
      </c>
      <c r="BF7" s="36">
        <v>4742.29</v>
      </c>
      <c r="BG7" s="36">
        <v>4500.04</v>
      </c>
      <c r="BH7" s="36">
        <v>4013.87</v>
      </c>
      <c r="BI7" s="36">
        <v>195.46</v>
      </c>
      <c r="BJ7" s="36">
        <v>1239.2</v>
      </c>
      <c r="BK7" s="36">
        <v>1197.82</v>
      </c>
      <c r="BL7" s="36">
        <v>1126.77</v>
      </c>
      <c r="BM7" s="36">
        <v>1044.8</v>
      </c>
      <c r="BN7" s="36">
        <v>1081.8</v>
      </c>
      <c r="BO7" s="36">
        <v>1015.77</v>
      </c>
      <c r="BP7" s="36">
        <v>22.92</v>
      </c>
      <c r="BQ7" s="36">
        <v>23.16</v>
      </c>
      <c r="BR7" s="36">
        <v>23.27</v>
      </c>
      <c r="BS7" s="36">
        <v>22.15</v>
      </c>
      <c r="BT7" s="36">
        <v>83.99</v>
      </c>
      <c r="BU7" s="36">
        <v>51.56</v>
      </c>
      <c r="BV7" s="36">
        <v>51.03</v>
      </c>
      <c r="BW7" s="36">
        <v>50.9</v>
      </c>
      <c r="BX7" s="36">
        <v>50.82</v>
      </c>
      <c r="BY7" s="36">
        <v>52.19</v>
      </c>
      <c r="BZ7" s="36">
        <v>52.78</v>
      </c>
      <c r="CA7" s="36">
        <v>822.97</v>
      </c>
      <c r="CB7" s="36">
        <v>839.68</v>
      </c>
      <c r="CC7" s="36">
        <v>846.38</v>
      </c>
      <c r="CD7" s="36">
        <v>919.39</v>
      </c>
      <c r="CE7" s="36">
        <v>244.35</v>
      </c>
      <c r="CF7" s="36">
        <v>283.26</v>
      </c>
      <c r="CG7" s="36">
        <v>289.60000000000002</v>
      </c>
      <c r="CH7" s="36">
        <v>293.27</v>
      </c>
      <c r="CI7" s="36">
        <v>300.52</v>
      </c>
      <c r="CJ7" s="36">
        <v>296.14</v>
      </c>
      <c r="CK7" s="36">
        <v>289.81</v>
      </c>
      <c r="CL7" s="36">
        <v>52.75</v>
      </c>
      <c r="CM7" s="36">
        <v>50</v>
      </c>
      <c r="CN7" s="36">
        <v>49.45</v>
      </c>
      <c r="CO7" s="36">
        <v>48.35</v>
      </c>
      <c r="CP7" s="36">
        <v>48.9</v>
      </c>
      <c r="CQ7" s="36">
        <v>55.2</v>
      </c>
      <c r="CR7" s="36">
        <v>54.74</v>
      </c>
      <c r="CS7" s="36">
        <v>53.78</v>
      </c>
      <c r="CT7" s="36">
        <v>53.24</v>
      </c>
      <c r="CU7" s="36">
        <v>52.31</v>
      </c>
      <c r="CV7" s="36">
        <v>52.74</v>
      </c>
      <c r="CW7" s="36">
        <v>98.74</v>
      </c>
      <c r="CX7" s="36">
        <v>98.71</v>
      </c>
      <c r="CY7" s="36">
        <v>98.64</v>
      </c>
      <c r="CZ7" s="36">
        <v>98.6</v>
      </c>
      <c r="DA7" s="36">
        <v>98.6</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2017-02-08T03:06:42Z</dcterms:created>
  <dcterms:modified xsi:type="dcterms:W3CDTF">2017-02-13T04:24:29Z</dcterms:modified>
  <cp:category/>
</cp:coreProperties>
</file>