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<sst xmlns="http://schemas.openxmlformats.org/spreadsheetml/2006/main" count="226" uniqueCount="111">
  <si>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</si>
  <si>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</si>
  <si>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</si>
  <si>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</si>
  <si>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</si>
  <si>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</si>
  <si>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</si>
  <si>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</si>
  <si>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</si>
  <si>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</si>
  <si>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</si>
  <si>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</si>
  <si>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</si>
  <si>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</si>
  <si>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</si>
  <si>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</si>
  <si>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</si>
  <si>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</si>
  <si>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</si>
  <si>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</si>
  <si>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</si>
  <si>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</si>
  <si>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</si>
  <si>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</si>
  <si>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</si>
  <si>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</si>
  <si>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</si>
  <si>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</si>
  <si>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</si>
  <si>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</si>
  <si>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</si>
  <si>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</si>
  <si>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</si>
  <si>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</si>
  <si>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</si>
  <si>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</si>
  <si>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</si>
  <si>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</si>
  <si>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</si>
  <si>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</si>
  <si>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</si>
  <si>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</si>
  <si>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</si>
  <si>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</si>
  <si>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</si>
  <si>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</si>
  <si>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</si>
  <si>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</si>
  <si>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</si>
  <si>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</si>
  <si>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</si>
  <si>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</si>
  <si>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</si>
  <si>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</si>
  <si>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</si>
  <si>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</si>
  <si>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</si>
  <si>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</si>
  <si>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</si>
  <si>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</si>
  <si>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</si>
  <si>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</si>
  <si>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</si>
  <si>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</si>
  <si>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</si>
  <si>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</si>
  <si>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</si>
  <si>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</si>
  <si>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</si>
  <si>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</si>
  <si>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</si>
  <si>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</si>
  <si>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</si>
  <si>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</si>
  <si>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</si>
  <si>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</si>
  <si>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</si>
  <si>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</si>
  <si>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</si>
  <si>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</si>
  <si>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</si>
  <si>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</si>
  <si>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</si>
  <si>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</si>
  <si>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</si>
  <si>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</si>
  <si>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</si>
  <si>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</si>
  <si>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</si>
  <si>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</si>
  <si>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</si>
  <si>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</si>
  <si>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</si>
  <si>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</si>
  <si>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</si>
  <si>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</si>
  <si>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蔵王町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</si>
  <si>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</si>
  <si>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</si>
  <si>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</si>
  <si>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</si>
  <si>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</si>
  <si>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</si>
  <si>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</si>
  <si>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</si>
  <si>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</si>
  <si>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</si>
  <si>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</si>
  <si>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全体的に当町下水道事業の経営指標は、類似団体平均値よりよい傾向にある
　前年度比で収益的収支比率が減少した要因は、水洗化人口が微減したことによる料金収入の減、新たな企業債が発生したことによる元利償還額増のためである。④企業債残高対象事業規模比率が0％になったのは、地方債償還に要する資金を100%一般会計で負担するとしたためである。
　今後も、下水道事業の業務体系の効率化を図り、下水道会計の自主財源を確保し、下水道事業の経営基盤の強化に努める。                                 　</t>
    <rPh sb="1" eb="3">
      <t>ゼンタイ</t>
    </rPh>
    <rPh sb="3" eb="4">
      <t>テキ</t>
    </rPh>
    <rPh sb="5" eb="7">
      <t>トウチョウ</t>
    </rPh>
    <rPh sb="7" eb="10">
      <t>ゲスイドウ</t>
    </rPh>
    <rPh sb="10" eb="12">
      <t>ジギョウ</t>
    </rPh>
    <rPh sb="13" eb="15">
      <t>ケイエイ</t>
    </rPh>
    <rPh sb="15" eb="17">
      <t>シヒョウ</t>
    </rPh>
    <rPh sb="19" eb="21">
      <t>ルイジ</t>
    </rPh>
    <rPh sb="21" eb="23">
      <t>ダンタイ</t>
    </rPh>
    <rPh sb="23" eb="25">
      <t>ヘイキン</t>
    </rPh>
    <rPh sb="25" eb="26">
      <t>チ</t>
    </rPh>
    <rPh sb="30" eb="32">
      <t>ケイコウ</t>
    </rPh>
    <rPh sb="37" eb="41">
      <t>ゼンネンドヒ</t>
    </rPh>
    <rPh sb="42" eb="44">
      <t>シュウエキ</t>
    </rPh>
    <rPh sb="44" eb="45">
      <t>テキ</t>
    </rPh>
    <rPh sb="45" eb="47">
      <t>シュウシ</t>
    </rPh>
    <rPh sb="47" eb="49">
      <t>ヒリツ</t>
    </rPh>
    <rPh sb="50" eb="52">
      <t>ゲンショウ</t>
    </rPh>
    <rPh sb="54" eb="56">
      <t>ヨウイン</t>
    </rPh>
    <rPh sb="58" eb="61">
      <t>スイセンカ</t>
    </rPh>
    <rPh sb="61" eb="63">
      <t>ジンコウ</t>
    </rPh>
    <rPh sb="64" eb="66">
      <t>ビゲン</t>
    </rPh>
    <rPh sb="73" eb="75">
      <t>リョウキン</t>
    </rPh>
    <rPh sb="75" eb="77">
      <t>シュウニュウ</t>
    </rPh>
    <rPh sb="80" eb="81">
      <t>アラ</t>
    </rPh>
    <rPh sb="83" eb="85">
      <t>キギョウ</t>
    </rPh>
    <rPh sb="85" eb="86">
      <t>サイ</t>
    </rPh>
    <rPh sb="87" eb="89">
      <t>ハッセイ</t>
    </rPh>
    <rPh sb="96" eb="98">
      <t>ガンリ</t>
    </rPh>
    <rPh sb="98" eb="100">
      <t>ショウカン</t>
    </rPh>
    <rPh sb="100" eb="101">
      <t>ガク</t>
    </rPh>
    <rPh sb="101" eb="102">
      <t>ゾウ</t>
    </rPh>
    <rPh sb="110" eb="112">
      <t>キギョウ</t>
    </rPh>
    <rPh sb="112" eb="113">
      <t>サイ</t>
    </rPh>
    <rPh sb="113" eb="115">
      <t>ザンダカ</t>
    </rPh>
    <rPh sb="115" eb="117">
      <t>タイショウ</t>
    </rPh>
    <rPh sb="117" eb="119">
      <t>ジギョウ</t>
    </rPh>
    <rPh sb="119" eb="121">
      <t>キボ</t>
    </rPh>
    <rPh sb="121" eb="123">
      <t>ヒリツ</t>
    </rPh>
    <rPh sb="133" eb="135">
      <t>チホウ</t>
    </rPh>
    <rPh sb="135" eb="136">
      <t>サイ</t>
    </rPh>
    <rPh sb="136" eb="138">
      <t>ショウカン</t>
    </rPh>
    <rPh sb="139" eb="140">
      <t>ヨウ</t>
    </rPh>
    <rPh sb="142" eb="144">
      <t>シキン</t>
    </rPh>
    <rPh sb="149" eb="151">
      <t>イッパン</t>
    </rPh>
    <rPh sb="151" eb="153">
      <t>カイケイ</t>
    </rPh>
    <rPh sb="154" eb="156">
      <t>フタン</t>
    </rPh>
    <rPh sb="169" eb="171">
      <t>コンゴ</t>
    </rPh>
    <rPh sb="173" eb="176">
      <t>ゲスイドウ</t>
    </rPh>
    <rPh sb="176" eb="178">
      <t>ジギョウ</t>
    </rPh>
    <rPh sb="179" eb="181">
      <t>ギョウム</t>
    </rPh>
    <rPh sb="181" eb="183">
      <t>タイケイ</t>
    </rPh>
    <rPh sb="184" eb="187">
      <t>コウリツカ</t>
    </rPh>
    <rPh sb="188" eb="189">
      <t>ハカ</t>
    </rPh>
    <rPh sb="191" eb="194">
      <t>ゲスイドウ</t>
    </rPh>
    <rPh sb="194" eb="196">
      <t>カイケイ</t>
    </rPh>
    <rPh sb="197" eb="199">
      <t>ジシュ</t>
    </rPh>
    <rPh sb="199" eb="201">
      <t>ザイゲン</t>
    </rPh>
    <rPh sb="202" eb="204">
      <t>カクホ</t>
    </rPh>
    <rPh sb="206" eb="209">
      <t>ゲスイドウ</t>
    </rPh>
    <rPh sb="209" eb="211">
      <t>ジギョウ</t>
    </rPh>
    <rPh sb="212" eb="214">
      <t>ケイエイ</t>
    </rPh>
    <rPh sb="214" eb="216">
      <t>キバン</t>
    </rPh>
    <rPh sb="217" eb="219">
      <t>キョウカ</t>
    </rPh>
    <rPh sb="220" eb="221">
      <t>ツト</t>
    </rPh>
    <phoneticPr fontId="4"/>
  </si>
  <si>
    <t>　管渠については、供用開始から30年経っていないことから、改善(更新・改善・維持)についてはまだ着手していない。
　平成29年度から、公営企業会計の適用に向け固定資産台帳の整備を進める予定である。</t>
    <rPh sb="1" eb="3">
      <t>カンキョ</t>
    </rPh>
    <rPh sb="9" eb="11">
      <t>キョウヨウ</t>
    </rPh>
    <rPh sb="11" eb="13">
      <t>カイシ</t>
    </rPh>
    <rPh sb="17" eb="18">
      <t>ネン</t>
    </rPh>
    <rPh sb="18" eb="19">
      <t>タ</t>
    </rPh>
    <rPh sb="29" eb="31">
      <t>カイゼン</t>
    </rPh>
    <rPh sb="32" eb="34">
      <t>コウシン</t>
    </rPh>
    <rPh sb="35" eb="37">
      <t>カイゼン</t>
    </rPh>
    <rPh sb="38" eb="40">
      <t>イジ</t>
    </rPh>
    <rPh sb="48" eb="50">
      <t>チャクシュ</t>
    </rPh>
    <rPh sb="58" eb="60">
      <t>ヘイセイ</t>
    </rPh>
    <rPh sb="62" eb="64">
      <t>ネンド</t>
    </rPh>
    <rPh sb="67" eb="69">
      <t>コウエイ</t>
    </rPh>
    <rPh sb="69" eb="71">
      <t>キギョウ</t>
    </rPh>
    <rPh sb="71" eb="73">
      <t>カイケイ</t>
    </rPh>
    <rPh sb="74" eb="76">
      <t>テキヨウ</t>
    </rPh>
    <rPh sb="77" eb="78">
      <t>ム</t>
    </rPh>
    <rPh sb="79" eb="81">
      <t>コテイ</t>
    </rPh>
    <rPh sb="81" eb="83">
      <t>シサン</t>
    </rPh>
    <rPh sb="83" eb="85">
      <t>ダイチョウ</t>
    </rPh>
    <rPh sb="86" eb="88">
      <t>セイビ</t>
    </rPh>
    <rPh sb="89" eb="90">
      <t>スス</t>
    </rPh>
    <rPh sb="92" eb="94">
      <t>ヨテイ</t>
    </rPh>
    <phoneticPr fontId="4"/>
  </si>
  <si>
    <t>　「1. 経営の健全性・効率性」については、汚水処理は私費による負担を原則とすることから、有収水量増加のため⑧水洗化率向上に努めるほか、さらなる自主財源確保のため、下水道使用料の滞納額縮減に努め、料金改定についても検討していく。
　「２老朽化の状況」については、平成29年度から、公営企業会計適用に向け整備する固定資産台帳をもとに改善(更新・改良・維持)業務に努める。</t>
    <rPh sb="22" eb="24">
      <t>オスイ</t>
    </rPh>
    <rPh sb="24" eb="26">
      <t>ショリ</t>
    </rPh>
    <rPh sb="27" eb="29">
      <t>シヒ</t>
    </rPh>
    <rPh sb="32" eb="34">
      <t>フタン</t>
    </rPh>
    <rPh sb="35" eb="37">
      <t>ゲンソク</t>
    </rPh>
    <rPh sb="48" eb="49">
      <t>リョウ</t>
    </rPh>
    <rPh sb="49" eb="51">
      <t>ゾウカ</t>
    </rPh>
    <rPh sb="55" eb="58">
      <t>スイセンカ</t>
    </rPh>
    <rPh sb="58" eb="59">
      <t>リツ</t>
    </rPh>
    <rPh sb="59" eb="61">
      <t>コウジョウ</t>
    </rPh>
    <rPh sb="62" eb="63">
      <t>ツト</t>
    </rPh>
    <rPh sb="72" eb="74">
      <t>ジシュ</t>
    </rPh>
    <rPh sb="74" eb="76">
      <t>ザイゲン</t>
    </rPh>
    <rPh sb="76" eb="78">
      <t>カクホ</t>
    </rPh>
    <rPh sb="82" eb="85">
      <t>ゲスイドウ</t>
    </rPh>
    <rPh sb="85" eb="87">
      <t>シヨウ</t>
    </rPh>
    <rPh sb="87" eb="88">
      <t>リョウ</t>
    </rPh>
    <rPh sb="89" eb="91">
      <t>タイノウ</t>
    </rPh>
    <rPh sb="91" eb="92">
      <t>ガク</t>
    </rPh>
    <rPh sb="92" eb="94">
      <t>シュクゲン</t>
    </rPh>
    <rPh sb="95" eb="96">
      <t>ツト</t>
    </rPh>
    <rPh sb="98" eb="100">
      <t>リョウキン</t>
    </rPh>
    <rPh sb="100" eb="102">
      <t>カイテイ</t>
    </rPh>
    <rPh sb="107" eb="109">
      <t>ケントウ</t>
    </rPh>
    <rPh sb="118" eb="119">
      <t>ロウ</t>
    </rPh>
    <rPh sb="119" eb="120">
      <t>ク</t>
    </rPh>
    <rPh sb="120" eb="121">
      <t>カ</t>
    </rPh>
    <rPh sb="122" eb="124">
      <t>ジョウキョウ</t>
    </rPh>
    <rPh sb="131" eb="133">
      <t>ヘイセイ</t>
    </rPh>
    <rPh sb="135" eb="137">
      <t>ネンド</t>
    </rPh>
    <rPh sb="140" eb="142">
      <t>コウエイ</t>
    </rPh>
    <rPh sb="142" eb="144">
      <t>キギョウ</t>
    </rPh>
    <rPh sb="144" eb="146">
      <t>カイケイ</t>
    </rPh>
    <rPh sb="146" eb="148">
      <t>テキヨウ</t>
    </rPh>
    <rPh sb="149" eb="150">
      <t>ム</t>
    </rPh>
    <rPh sb="151" eb="153">
      <t>セイビ</t>
    </rPh>
    <rPh sb="155" eb="157">
      <t>コテイ</t>
    </rPh>
    <rPh sb="157" eb="159">
      <t>シサン</t>
    </rPh>
    <rPh sb="159" eb="161">
      <t>ダイチョウ</t>
    </rPh>
    <rPh sb="165" eb="167">
      <t>カイゼン</t>
    </rPh>
    <rPh sb="168" eb="170">
      <t>コウシン</t>
    </rPh>
    <rPh sb="171" eb="173">
      <t>カイリョウ</t>
    </rPh>
    <rPh sb="174" eb="176">
      <t>イジ</t>
    </rPh>
    <rPh sb="177" eb="179">
      <t>ギョウム</t>
    </rPh>
    <rPh sb="180" eb="18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</si>
</sst>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8908416"/>
        <c:axId val="13891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38908416"/>
        <c:axId val="138910336"/>
      </c:lineChart>
      <c:dateAx>
        <c:axId val="138908416"/>
        <c:scaling>
          <c:orientation val="minMax"/>
        </c:scaling>
        <c:delete val="1"/>
        <c:axPos val="b"/>
        <c:numFmt formatCode="ge" sourceLinked="1"/>
        <c:majorTickMark val="none"/>
        <c:minorTickMark val="none"/>
        <c:tickLblPos val="none"/>
        <c:crossAx val="138910336"/>
        <c:crosses val="autoZero"/>
        <c:auto val="1"/>
        <c:lblOffset val="100"/>
        <c:baseTimeUnit val="years"/>
      </c:dateAx>
      <c:valAx>
        <c:axId val="13891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90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9267584"/>
        <c:axId val="149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49267584"/>
        <c:axId val="149269504"/>
      </c:lineChart>
      <c:dateAx>
        <c:axId val="149267584"/>
        <c:scaling>
          <c:orientation val="minMax"/>
        </c:scaling>
        <c:delete val="1"/>
        <c:axPos val="b"/>
        <c:numFmt formatCode="ge" sourceLinked="1"/>
        <c:majorTickMark val="none"/>
        <c:minorTickMark val="none"/>
        <c:tickLblPos val="none"/>
        <c:crossAx val="149269504"/>
        <c:crosses val="autoZero"/>
        <c:auto val="1"/>
        <c:lblOffset val="100"/>
        <c:baseTimeUnit val="years"/>
      </c:dateAx>
      <c:valAx>
        <c:axId val="14926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6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80.75</c:v>
                </c:pt>
                <c:pt idx="1">
                  <c:v>82.26</c:v>
                </c:pt>
                <c:pt idx="2">
                  <c:v>82.58</c:v>
                </c:pt>
                <c:pt idx="3">
                  <c:v>83.72</c:v>
                </c:pt>
                <c:pt idx="4">
                  <c:v>84</c:v>
                </c:pt>
              </c:numCache>
            </c:numRef>
          </c:val>
        </c:ser>
        <c:dLbls>
          <c:showLegendKey val="0"/>
          <c:showVal val="0"/>
          <c:showCatName val="0"/>
          <c:showSerName val="0"/>
          <c:showPercent val="0"/>
          <c:showBubbleSize val="0"/>
        </c:dLbls>
        <c:gapWidth val="150"/>
        <c:axId val="149037824"/>
        <c:axId val="14903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49037824"/>
        <c:axId val="149039744"/>
      </c:lineChart>
      <c:dateAx>
        <c:axId val="149037824"/>
        <c:scaling>
          <c:orientation val="minMax"/>
        </c:scaling>
        <c:delete val="1"/>
        <c:axPos val="b"/>
        <c:numFmt formatCode="ge" sourceLinked="1"/>
        <c:majorTickMark val="none"/>
        <c:minorTickMark val="none"/>
        <c:tickLblPos val="none"/>
        <c:crossAx val="149039744"/>
        <c:crosses val="autoZero"/>
        <c:auto val="1"/>
        <c:lblOffset val="100"/>
        <c:baseTimeUnit val="years"/>
      </c:dateAx>
      <c:valAx>
        <c:axId val="14903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3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70.12</c:v>
                </c:pt>
                <c:pt idx="1">
                  <c:v>70.08</c:v>
                </c:pt>
                <c:pt idx="2">
                  <c:v>45.24</c:v>
                </c:pt>
                <c:pt idx="3">
                  <c:v>61.1</c:v>
                </c:pt>
                <c:pt idx="4">
                  <c:v>58.75</c:v>
                </c:pt>
              </c:numCache>
            </c:numRef>
          </c:val>
        </c:ser>
        <c:dLbls>
          <c:showLegendKey val="0"/>
          <c:showVal val="0"/>
          <c:showCatName val="0"/>
          <c:showSerName val="0"/>
          <c:showPercent val="0"/>
          <c:showBubbleSize val="0"/>
        </c:dLbls>
        <c:gapWidth val="150"/>
        <c:axId val="148902272"/>
        <c:axId val="14890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902272"/>
        <c:axId val="148904192"/>
      </c:lineChart>
      <c:dateAx>
        <c:axId val="148902272"/>
        <c:scaling>
          <c:orientation val="minMax"/>
        </c:scaling>
        <c:delete val="1"/>
        <c:axPos val="b"/>
        <c:numFmt formatCode="ge" sourceLinked="1"/>
        <c:majorTickMark val="none"/>
        <c:minorTickMark val="none"/>
        <c:tickLblPos val="none"/>
        <c:crossAx val="148904192"/>
        <c:crosses val="autoZero"/>
        <c:auto val="1"/>
        <c:lblOffset val="100"/>
        <c:baseTimeUnit val="years"/>
      </c:dateAx>
      <c:valAx>
        <c:axId val="14890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0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930560"/>
        <c:axId val="14893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930560"/>
        <c:axId val="148932480"/>
      </c:lineChart>
      <c:dateAx>
        <c:axId val="148930560"/>
        <c:scaling>
          <c:orientation val="minMax"/>
        </c:scaling>
        <c:delete val="1"/>
        <c:axPos val="b"/>
        <c:numFmt formatCode="ge" sourceLinked="1"/>
        <c:majorTickMark val="none"/>
        <c:minorTickMark val="none"/>
        <c:tickLblPos val="none"/>
        <c:crossAx val="148932480"/>
        <c:crosses val="autoZero"/>
        <c:auto val="1"/>
        <c:lblOffset val="100"/>
        <c:baseTimeUnit val="years"/>
      </c:dateAx>
      <c:valAx>
        <c:axId val="14893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3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643200"/>
        <c:axId val="14864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643200"/>
        <c:axId val="148645376"/>
      </c:lineChart>
      <c:dateAx>
        <c:axId val="148643200"/>
        <c:scaling>
          <c:orientation val="minMax"/>
        </c:scaling>
        <c:delete val="1"/>
        <c:axPos val="b"/>
        <c:numFmt formatCode="ge" sourceLinked="1"/>
        <c:majorTickMark val="none"/>
        <c:minorTickMark val="none"/>
        <c:tickLblPos val="none"/>
        <c:crossAx val="148645376"/>
        <c:crosses val="autoZero"/>
        <c:auto val="1"/>
        <c:lblOffset val="100"/>
        <c:baseTimeUnit val="years"/>
      </c:dateAx>
      <c:valAx>
        <c:axId val="14864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4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663296"/>
        <c:axId val="14868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663296"/>
        <c:axId val="148685952"/>
      </c:lineChart>
      <c:dateAx>
        <c:axId val="148663296"/>
        <c:scaling>
          <c:orientation val="minMax"/>
        </c:scaling>
        <c:delete val="1"/>
        <c:axPos val="b"/>
        <c:numFmt formatCode="ge" sourceLinked="1"/>
        <c:majorTickMark val="none"/>
        <c:minorTickMark val="none"/>
        <c:tickLblPos val="none"/>
        <c:crossAx val="148685952"/>
        <c:crosses val="autoZero"/>
        <c:auto val="1"/>
        <c:lblOffset val="100"/>
        <c:baseTimeUnit val="years"/>
      </c:dateAx>
      <c:valAx>
        <c:axId val="1486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6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720256"/>
        <c:axId val="14872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720256"/>
        <c:axId val="148726528"/>
      </c:lineChart>
      <c:dateAx>
        <c:axId val="148720256"/>
        <c:scaling>
          <c:orientation val="minMax"/>
        </c:scaling>
        <c:delete val="1"/>
        <c:axPos val="b"/>
        <c:numFmt formatCode="ge" sourceLinked="1"/>
        <c:majorTickMark val="none"/>
        <c:minorTickMark val="none"/>
        <c:tickLblPos val="none"/>
        <c:crossAx val="148726528"/>
        <c:crosses val="autoZero"/>
        <c:auto val="1"/>
        <c:lblOffset val="100"/>
        <c:baseTimeUnit val="years"/>
      </c:dateAx>
      <c:valAx>
        <c:axId val="14872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72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1253.8399999999999</c:v>
                </c:pt>
                <c:pt idx="1">
                  <c:v>1426.42</c:v>
                </c:pt>
                <c:pt idx="2">
                  <c:v>2010.03</c:v>
                </c:pt>
                <c:pt idx="3">
                  <c:v>2075.31</c:v>
                </c:pt>
                <c:pt idx="4" formatCode="#,##0.00;&quot;△&quot;#,##0.00">
                  <c:v>0</c:v>
                </c:pt>
              </c:numCache>
            </c:numRef>
          </c:val>
        </c:ser>
        <c:dLbls>
          <c:showLegendKey val="0"/>
          <c:showVal val="0"/>
          <c:showCatName val="0"/>
          <c:showSerName val="0"/>
          <c:showPercent val="0"/>
          <c:showBubbleSize val="0"/>
        </c:dLbls>
        <c:gapWidth val="150"/>
        <c:axId val="148744448"/>
        <c:axId val="14875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48744448"/>
        <c:axId val="148750720"/>
      </c:lineChart>
      <c:dateAx>
        <c:axId val="148744448"/>
        <c:scaling>
          <c:orientation val="minMax"/>
        </c:scaling>
        <c:delete val="1"/>
        <c:axPos val="b"/>
        <c:numFmt formatCode="ge" sourceLinked="1"/>
        <c:majorTickMark val="none"/>
        <c:minorTickMark val="none"/>
        <c:tickLblPos val="none"/>
        <c:crossAx val="148750720"/>
        <c:crosses val="autoZero"/>
        <c:auto val="1"/>
        <c:lblOffset val="100"/>
        <c:baseTimeUnit val="years"/>
      </c:dateAx>
      <c:valAx>
        <c:axId val="14875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74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68.55</c:v>
                </c:pt>
                <c:pt idx="1">
                  <c:v>69.8</c:v>
                </c:pt>
                <c:pt idx="2">
                  <c:v>70.92</c:v>
                </c:pt>
                <c:pt idx="3">
                  <c:v>72.08</c:v>
                </c:pt>
                <c:pt idx="4">
                  <c:v>72.739999999999995</c:v>
                </c:pt>
              </c:numCache>
            </c:numRef>
          </c:val>
        </c:ser>
        <c:dLbls>
          <c:showLegendKey val="0"/>
          <c:showVal val="0"/>
          <c:showCatName val="0"/>
          <c:showSerName val="0"/>
          <c:showPercent val="0"/>
          <c:showBubbleSize val="0"/>
        </c:dLbls>
        <c:gapWidth val="150"/>
        <c:axId val="148871040"/>
        <c:axId val="14888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48871040"/>
        <c:axId val="148881408"/>
      </c:lineChart>
      <c:dateAx>
        <c:axId val="148871040"/>
        <c:scaling>
          <c:orientation val="minMax"/>
        </c:scaling>
        <c:delete val="1"/>
        <c:axPos val="b"/>
        <c:numFmt formatCode="ge" sourceLinked="1"/>
        <c:majorTickMark val="none"/>
        <c:minorTickMark val="none"/>
        <c:tickLblPos val="none"/>
        <c:crossAx val="148881408"/>
        <c:crosses val="autoZero"/>
        <c:auto val="1"/>
        <c:lblOffset val="100"/>
        <c:baseTimeUnit val="years"/>
      </c:dateAx>
      <c:valAx>
        <c:axId val="14888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7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246.39</c:v>
                </c:pt>
                <c:pt idx="1">
                  <c:v>235.25</c:v>
                </c:pt>
                <c:pt idx="2">
                  <c:v>237.68</c:v>
                </c:pt>
                <c:pt idx="3">
                  <c:v>226.83</c:v>
                </c:pt>
                <c:pt idx="4">
                  <c:v>222.64</c:v>
                </c:pt>
              </c:numCache>
            </c:numRef>
          </c:val>
        </c:ser>
        <c:dLbls>
          <c:showLegendKey val="0"/>
          <c:showVal val="0"/>
          <c:showCatName val="0"/>
          <c:showSerName val="0"/>
          <c:showPercent val="0"/>
          <c:showBubbleSize val="0"/>
        </c:dLbls>
        <c:gapWidth val="150"/>
        <c:axId val="149235200"/>
        <c:axId val="14923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49235200"/>
        <c:axId val="149237120"/>
      </c:lineChart>
      <c:dateAx>
        <c:axId val="149235200"/>
        <c:scaling>
          <c:orientation val="minMax"/>
        </c:scaling>
        <c:delete val="1"/>
        <c:axPos val="b"/>
        <c:numFmt formatCode="ge" sourceLinked="1"/>
        <c:majorTickMark val="none"/>
        <c:minorTickMark val="none"/>
        <c:tickLblPos val="none"/>
        <c:crossAx val="149237120"/>
        <c:crosses val="autoZero"/>
        <c:auto val="1"/>
        <c:lblOffset val="100"/>
        <c:baseTimeUnit val="years"/>
      </c:dateAx>
      <c:valAx>
        <c:axId val="14923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3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蔵王町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12593</v>
      </c>
      <c r="AM8" s="47"/>
      <c r="AN8" s="47"/>
      <c r="AO8" s="47"/>
      <c r="AP8" s="47"/>
      <c r="AQ8" s="47"/>
      <c r="AR8" s="47"/>
      <c r="AS8" s="47"/>
      <c r="AT8" s="43">
        <f>データ!S6</f>
        <v>152.83000000000001</v>
      </c>
      <c r="AU8" s="43"/>
      <c r="AV8" s="43"/>
      <c r="AW8" s="43"/>
      <c r="AX8" s="43"/>
      <c r="AY8" s="43"/>
      <c r="AZ8" s="43"/>
      <c r="BA8" s="43"/>
      <c r="BB8" s="43">
        <f>データ!T6</f>
        <v>82.4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51.97</v>
      </c>
      <c r="Q10" s="43"/>
      <c r="R10" s="43"/>
      <c r="S10" s="43"/>
      <c r="T10" s="43"/>
      <c r="U10" s="43"/>
      <c r="V10" s="43"/>
      <c r="W10" s="43">
        <f>データ!P6</f>
        <v>108.41</v>
      </c>
      <c r="X10" s="43"/>
      <c r="Y10" s="43"/>
      <c r="Z10" s="43"/>
      <c r="AA10" s="43"/>
      <c r="AB10" s="43"/>
      <c r="AC10" s="43"/>
      <c r="AD10" s="47">
        <f>データ!Q6</f>
        <v>2862</v>
      </c>
      <c r="AE10" s="47"/>
      <c r="AF10" s="47"/>
      <c r="AG10" s="47"/>
      <c r="AH10" s="47"/>
      <c r="AI10" s="47"/>
      <c r="AJ10" s="47"/>
      <c r="AK10" s="2"/>
      <c r="AL10" s="47">
        <f>データ!U6</f>
        <v>6518</v>
      </c>
      <c r="AM10" s="47"/>
      <c r="AN10" s="47"/>
      <c r="AO10" s="47"/>
      <c r="AP10" s="47"/>
      <c r="AQ10" s="47"/>
      <c r="AR10" s="47"/>
      <c r="AS10" s="47"/>
      <c r="AT10" s="43">
        <f>データ!V6</f>
        <v>4.41</v>
      </c>
      <c r="AU10" s="43"/>
      <c r="AV10" s="43"/>
      <c r="AW10" s="43"/>
      <c r="AX10" s="43"/>
      <c r="AY10" s="43"/>
      <c r="AZ10" s="43"/>
      <c r="BA10" s="43"/>
      <c r="BB10" s="43">
        <f>データ!W6</f>
        <v>1478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43010</v>
      </c>
      <c r="D6" s="31">
        <f t="shared" si="3"/>
        <v>47</v>
      </c>
      <c r="E6" s="31">
        <f t="shared" si="3"/>
        <v>17</v>
      </c>
      <c r="F6" s="31">
        <f t="shared" si="3"/>
        <v>4</v>
      </c>
      <c r="G6" s="31">
        <f t="shared" si="3"/>
        <v>0</v>
      </c>
      <c r="H6" s="31" t="str">
        <f t="shared" si="3"/>
        <v>宮城県　蔵王町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51.97</v>
      </c>
      <c r="P6" s="32">
        <f t="shared" si="3"/>
        <v>108.41</v>
      </c>
      <c r="Q6" s="32">
        <f t="shared" si="3"/>
        <v>2862</v>
      </c>
      <c r="R6" s="32">
        <f t="shared" si="3"/>
        <v>12593</v>
      </c>
      <c r="S6" s="32">
        <f t="shared" si="3"/>
        <v>152.83000000000001</v>
      </c>
      <c r="T6" s="32">
        <f t="shared" si="3"/>
        <v>82.4</v>
      </c>
      <c r="U6" s="32">
        <f t="shared" si="3"/>
        <v>6518</v>
      </c>
      <c r="V6" s="32">
        <f t="shared" si="3"/>
        <v>4.41</v>
      </c>
      <c r="W6" s="32">
        <f t="shared" si="3"/>
        <v>1478</v>
      </c>
      <c r="X6" s="33">
        <f>IF(X7="",NA(),X7)</f>
        <v>70.12</v>
      </c>
      <c r="Y6" s="33">
        <f t="shared" ref="Y6:AG6" si="4">IF(Y7="",NA(),Y7)</f>
        <v>70.08</v>
      </c>
      <c r="Z6" s="33">
        <f t="shared" si="4"/>
        <v>45.24</v>
      </c>
      <c r="AA6" s="33">
        <f t="shared" si="4"/>
        <v>61.1</v>
      </c>
      <c r="AB6" s="33">
        <f t="shared" si="4"/>
        <v>58.75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1253.8399999999999</v>
      </c>
      <c r="BF6" s="33">
        <f t="shared" ref="BF6:BN6" si="7">IF(BF7="",NA(),BF7)</f>
        <v>1426.42</v>
      </c>
      <c r="BG6" s="33">
        <f t="shared" si="7"/>
        <v>2010.03</v>
      </c>
      <c r="BH6" s="33">
        <f t="shared" si="7"/>
        <v>2075.31</v>
      </c>
      <c r="BI6" s="32">
        <f t="shared" si="7"/>
        <v>0</v>
      </c>
      <c r="BJ6" s="33">
        <f t="shared" si="7"/>
        <v>1764.87</v>
      </c>
      <c r="BK6" s="33">
        <f t="shared" si="7"/>
        <v>1622.51</v>
      </c>
      <c r="BL6" s="33">
        <f t="shared" si="7"/>
        <v>1569.13</v>
      </c>
      <c r="BM6" s="33">
        <f t="shared" si="7"/>
        <v>1436</v>
      </c>
      <c r="BN6" s="33">
        <f t="shared" si="7"/>
        <v>1434.89</v>
      </c>
      <c r="BO6" s="32" t="str">
        <f>IF(BO7="","",IF(BO7="-","【-】","【"&amp;SUBSTITUTE(TEXT(BO7,"#,##0.00"),"-","△")&amp;"】"))</f>
        <v>【1,457.06】</v>
      </c>
      <c r="BP6" s="33">
        <f>IF(BP7="",NA(),BP7)</f>
        <v>68.55</v>
      </c>
      <c r="BQ6" s="33">
        <f t="shared" ref="BQ6:BY6" si="8">IF(BQ7="",NA(),BQ7)</f>
        <v>69.8</v>
      </c>
      <c r="BR6" s="33">
        <f t="shared" si="8"/>
        <v>70.92</v>
      </c>
      <c r="BS6" s="33">
        <f t="shared" si="8"/>
        <v>72.08</v>
      </c>
      <c r="BT6" s="33">
        <f t="shared" si="8"/>
        <v>72.739999999999995</v>
      </c>
      <c r="BU6" s="33">
        <f t="shared" si="8"/>
        <v>60.75</v>
      </c>
      <c r="BV6" s="33">
        <f t="shared" si="8"/>
        <v>62.83</v>
      </c>
      <c r="BW6" s="33">
        <f t="shared" si="8"/>
        <v>64.63</v>
      </c>
      <c r="BX6" s="33">
        <f t="shared" si="8"/>
        <v>66.56</v>
      </c>
      <c r="BY6" s="33">
        <f t="shared" si="8"/>
        <v>66.22</v>
      </c>
      <c r="BZ6" s="32" t="str">
        <f>IF(BZ7="","",IF(BZ7="-","【-】","【"&amp;SUBSTITUTE(TEXT(BZ7,"#,##0.00"),"-","△")&amp;"】"))</f>
        <v>【64.73】</v>
      </c>
      <c r="CA6" s="33">
        <f>IF(CA7="",NA(),CA7)</f>
        <v>246.39</v>
      </c>
      <c r="CB6" s="33">
        <f t="shared" ref="CB6:CJ6" si="9">IF(CB7="",NA(),CB7)</f>
        <v>235.25</v>
      </c>
      <c r="CC6" s="33">
        <f t="shared" si="9"/>
        <v>237.68</v>
      </c>
      <c r="CD6" s="33">
        <f t="shared" si="9"/>
        <v>226.83</v>
      </c>
      <c r="CE6" s="33">
        <f t="shared" si="9"/>
        <v>222.64</v>
      </c>
      <c r="CF6" s="33">
        <f t="shared" si="9"/>
        <v>256</v>
      </c>
      <c r="CG6" s="33">
        <f t="shared" si="9"/>
        <v>250.43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41.59</v>
      </c>
      <c r="CR6" s="33">
        <f t="shared" si="10"/>
        <v>42.31</v>
      </c>
      <c r="CS6" s="33">
        <f t="shared" si="10"/>
        <v>43.65</v>
      </c>
      <c r="CT6" s="33">
        <f t="shared" si="10"/>
        <v>43.58</v>
      </c>
      <c r="CU6" s="33">
        <f t="shared" si="10"/>
        <v>41.35</v>
      </c>
      <c r="CV6" s="32" t="str">
        <f>IF(CV7="","",IF(CV7="-","【-】","【"&amp;SUBSTITUTE(TEXT(CV7,"#,##0.00"),"-","△")&amp;"】"))</f>
        <v>【40.31】</v>
      </c>
      <c r="CW6" s="33">
        <f>IF(CW7="",NA(),CW7)</f>
        <v>80.75</v>
      </c>
      <c r="CX6" s="33">
        <f t="shared" ref="CX6:DF6" si="11">IF(CX7="",NA(),CX7)</f>
        <v>82.26</v>
      </c>
      <c r="CY6" s="33">
        <f t="shared" si="11"/>
        <v>82.58</v>
      </c>
      <c r="CZ6" s="33">
        <f t="shared" si="11"/>
        <v>83.72</v>
      </c>
      <c r="DA6" s="33">
        <f t="shared" si="11"/>
        <v>84</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43010</v>
      </c>
      <c r="D7" s="35">
        <v>47</v>
      </c>
      <c r="E7" s="35">
        <v>17</v>
      </c>
      <c r="F7" s="35">
        <v>4</v>
      </c>
      <c r="G7" s="35">
        <v>0</v>
      </c>
      <c r="H7" s="35" t="s">
        <v>96</v>
      </c>
      <c r="I7" s="35" t="s">
        <v>97</v>
      </c>
      <c r="J7" s="35" t="s">
        <v>98</v>
      </c>
      <c r="K7" s="35" t="s">
        <v>99</v>
      </c>
      <c r="L7" s="35" t="s">
        <v>100</v>
      </c>
      <c r="M7" s="36" t="s">
        <v>101</v>
      </c>
      <c r="N7" s="36" t="s">
        <v>102</v>
      </c>
      <c r="O7" s="36">
        <v>51.97</v>
      </c>
      <c r="P7" s="36">
        <v>108.41</v>
      </c>
      <c r="Q7" s="36">
        <v>2862</v>
      </c>
      <c r="R7" s="36">
        <v>12593</v>
      </c>
      <c r="S7" s="36">
        <v>152.83000000000001</v>
      </c>
      <c r="T7" s="36">
        <v>82.4</v>
      </c>
      <c r="U7" s="36">
        <v>6518</v>
      </c>
      <c r="V7" s="36">
        <v>4.41</v>
      </c>
      <c r="W7" s="36">
        <v>1478</v>
      </c>
      <c r="X7" s="36">
        <v>70.12</v>
      </c>
      <c r="Y7" s="36">
        <v>70.08</v>
      </c>
      <c r="Z7" s="36">
        <v>45.24</v>
      </c>
      <c r="AA7" s="36">
        <v>61.1</v>
      </c>
      <c r="AB7" s="36">
        <v>58.75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1253.8399999999999</v>
      </c>
      <c r="BF7" s="36">
        <v>1426.42</v>
      </c>
      <c r="BG7" s="36">
        <v>2010.03</v>
      </c>
      <c r="BH7" s="36">
        <v>2075.31</v>
      </c>
      <c r="BI7" s="36">
        <v>0</v>
      </c>
      <c r="BJ7" s="36">
        <v>1764.87</v>
      </c>
      <c r="BK7" s="36">
        <v>1622.51</v>
      </c>
      <c r="BL7" s="36">
        <v>1569.13</v>
      </c>
      <c r="BM7" s="36">
        <v>1436</v>
      </c>
      <c r="BN7" s="36">
        <v>1434.89</v>
      </c>
      <c r="BO7" s="36">
        <v>1457.06</v>
      </c>
      <c r="BP7" s="36">
        <v>68.55</v>
      </c>
      <c r="BQ7" s="36">
        <v>69.8</v>
      </c>
      <c r="BR7" s="36">
        <v>70.92</v>
      </c>
      <c r="BS7" s="36">
        <v>72.08</v>
      </c>
      <c r="BT7" s="36">
        <v>72.739999999999995</v>
      </c>
      <c r="BU7" s="36">
        <v>60.75</v>
      </c>
      <c r="BV7" s="36">
        <v>62.83</v>
      </c>
      <c r="BW7" s="36">
        <v>64.63</v>
      </c>
      <c r="BX7" s="36">
        <v>66.56</v>
      </c>
      <c r="BY7" s="36">
        <v>66.22</v>
      </c>
      <c r="BZ7" s="36">
        <v>64.73</v>
      </c>
      <c r="CA7" s="36">
        <v>246.39</v>
      </c>
      <c r="CB7" s="36">
        <v>235.25</v>
      </c>
      <c r="CC7" s="36">
        <v>237.68</v>
      </c>
      <c r="CD7" s="36">
        <v>226.83</v>
      </c>
      <c r="CE7" s="36">
        <v>222.64</v>
      </c>
      <c r="CF7" s="36">
        <v>256</v>
      </c>
      <c r="CG7" s="36">
        <v>250.43</v>
      </c>
      <c r="CH7" s="36">
        <v>245.75</v>
      </c>
      <c r="CI7" s="36">
        <v>244.29</v>
      </c>
      <c r="CJ7" s="36">
        <v>246.72</v>
      </c>
      <c r="CK7" s="36">
        <v>250.25</v>
      </c>
      <c r="CL7" s="36" t="s">
        <v>101</v>
      </c>
      <c r="CM7" s="36" t="s">
        <v>101</v>
      </c>
      <c r="CN7" s="36" t="s">
        <v>101</v>
      </c>
      <c r="CO7" s="36" t="s">
        <v>101</v>
      </c>
      <c r="CP7" s="36" t="s">
        <v>101</v>
      </c>
      <c r="CQ7" s="36">
        <v>41.59</v>
      </c>
      <c r="CR7" s="36">
        <v>42.31</v>
      </c>
      <c r="CS7" s="36">
        <v>43.65</v>
      </c>
      <c r="CT7" s="36">
        <v>43.58</v>
      </c>
      <c r="CU7" s="36">
        <v>41.35</v>
      </c>
      <c r="CV7" s="36">
        <v>40.31</v>
      </c>
      <c r="CW7" s="36">
        <v>80.75</v>
      </c>
      <c r="CX7" s="36">
        <v>82.26</v>
      </c>
      <c r="CY7" s="36">
        <v>82.58</v>
      </c>
      <c r="CZ7" s="36">
        <v>83.72</v>
      </c>
      <c r="DA7" s="36">
        <v>84</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及川 匠</cp:lastModifiedBy>
  <dcterms:created xsi:type="dcterms:W3CDTF">2017-02-08T02:58:29Z</dcterms:created>
  <dcterms:modified xsi:type="dcterms:W3CDTF">2017-02-23T00:09:11Z</dcterms:modified>
  <cp:category/>
</cp:coreProperties>
</file>