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<sst xmlns="http://schemas.openxmlformats.org/spreadsheetml/2006/main" count="221" uniqueCount="111">
  <si>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</si>
  <si>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</si>
  <si>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</si>
  <si>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</si>
  <si>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</si>
  <si>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</si>
  <si>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</si>
  <si>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</si>
  <si>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</si>
  <si>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</si>
  <si>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</si>
  <si>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</si>
  <si>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</si>
  <si>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</si>
  <si>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</si>
  <si>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</si>
  <si>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</si>
  <si>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</si>
  <si>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</si>
  <si>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</si>
  <si>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</si>
  <si>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</si>
  <si>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</si>
  <si>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</si>
  <si>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</si>
  <si>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</si>
  <si>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</si>
  <si>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</si>
  <si>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</si>
  <si>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</si>
  <si>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</si>
  <si>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</si>
  <si>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</si>
  <si>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</si>
  <si>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</si>
  <si>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</si>
  <si>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</si>
  <si>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</si>
  <si>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</si>
  <si>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</si>
  <si>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</si>
  <si>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</si>
  <si>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</si>
  <si>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</si>
  <si>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</si>
  <si>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</si>
  <si>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</si>
  <si>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</si>
  <si>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</si>
  <si>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</si>
  <si>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</si>
  <si>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</si>
  <si>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</si>
  <si>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</si>
  <si>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</si>
  <si>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</si>
  <si>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</si>
  <si>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</si>
  <si>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</si>
  <si>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</si>
  <si>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</si>
  <si>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</si>
  <si>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</si>
  <si>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</si>
  <si>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</si>
  <si>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</si>
  <si>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</si>
  <si>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</si>
  <si>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</si>
  <si>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</si>
  <si>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</si>
  <si>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</si>
  <si>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</si>
  <si>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</si>
  <si>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</si>
  <si>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</si>
  <si>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</si>
  <si>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</si>
  <si>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</si>
  <si>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</si>
  <si>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</si>
  <si>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</si>
  <si>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</si>
  <si>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</si>
  <si>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</si>
  <si>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</si>
  <si>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</si>
  <si>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</si>
  <si>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</si>
  <si>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</si>
  <si>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</si>
  <si>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</si>
  <si>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</si>
  <si>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</si>
  <si>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</si>
  <si>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</si>
  <si>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大崎市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</si>
  <si>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</si>
  <si>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</si>
  <si>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</si>
  <si>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</si>
  <si>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</si>
  <si>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</si>
  <si>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</si>
  <si>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</si>
  <si>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</si>
  <si>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</si>
  <si>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</si>
  <si>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収益的収支比率，経費回収率は100％未満であるが（100％以上が望ましい），平成27年度において，収益的収支比率は若干増加し，経費回収率は100％近くとなり，類似団体平均値を上回っている。
企業債償還に対する一般会計負担の考えを見直したため，平成27年度の企業債残高対事業規模比率は前年に比べて大幅に増加し，類似団体平均値を大幅に上回っている（下回る方が望ましい）。企業債残高自体は減少傾向にある。下水道の整備にあたっては，建設コストの削減に努めるとともに，水洗化の望める地域を見極めながらの整備が必要である。
平成27年度において，汚水処理原価は減少したが，汚水処理原価は類似団体平均値を大幅に上回っている（下回るほうが望ましい）。コスト削減の取り組みが必要である。
施設利用率は類似団体平均値を上回っており（上回る方が望ましい），効率的に利用されているということが出来る。平成25年度までは減少傾向にあったが，平成26年度と平成27年度においては若干増加傾向にある。
水洗化率は少しずつ向上しているが，類似団体平均値を下回っており（上回る方が望ましい），今後とも水洗化普及対策に積極的に取り組んでいく必要がある。
経年で比較してみると，ほとんどの指標で改善傾向にある。</t>
    <rPh sb="0" eb="3">
      <t>シュウエキテキ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8" eb="20">
      <t>ミマン</t>
    </rPh>
    <rPh sb="29" eb="31">
      <t>イジョウ</t>
    </rPh>
    <rPh sb="32" eb="33">
      <t>ノゾ</t>
    </rPh>
    <rPh sb="38" eb="40">
      <t>ヘイセイ</t>
    </rPh>
    <rPh sb="42" eb="44">
      <t>ネンド</t>
    </rPh>
    <rPh sb="49" eb="52">
      <t>シュウエキテキ</t>
    </rPh>
    <rPh sb="52" eb="54">
      <t>シュウシ</t>
    </rPh>
    <rPh sb="54" eb="56">
      <t>ヒリツ</t>
    </rPh>
    <rPh sb="57" eb="59">
      <t>ジャッカン</t>
    </rPh>
    <rPh sb="59" eb="61">
      <t>ゾウカ</t>
    </rPh>
    <rPh sb="63" eb="65">
      <t>ケイヒ</t>
    </rPh>
    <rPh sb="65" eb="67">
      <t>カイシュウ</t>
    </rPh>
    <rPh sb="67" eb="68">
      <t>リツ</t>
    </rPh>
    <rPh sb="73" eb="74">
      <t>チカ</t>
    </rPh>
    <rPh sb="79" eb="81">
      <t>ルイジ</t>
    </rPh>
    <rPh sb="81" eb="83">
      <t>ダンタイ</t>
    </rPh>
    <rPh sb="83" eb="86">
      <t>ヘイキンチ</t>
    </rPh>
    <rPh sb="87" eb="89">
      <t>ウワマワ</t>
    </rPh>
    <rPh sb="95" eb="97">
      <t>キギョウ</t>
    </rPh>
    <rPh sb="97" eb="98">
      <t>サイ</t>
    </rPh>
    <rPh sb="98" eb="100">
      <t>ショウカン</t>
    </rPh>
    <rPh sb="101" eb="102">
      <t>タイ</t>
    </rPh>
    <rPh sb="104" eb="106">
      <t>イッパン</t>
    </rPh>
    <rPh sb="106" eb="108">
      <t>カイケイ</t>
    </rPh>
    <rPh sb="108" eb="110">
      <t>フタン</t>
    </rPh>
    <rPh sb="111" eb="112">
      <t>カンガ</t>
    </rPh>
    <rPh sb="114" eb="116">
      <t>ミナオ</t>
    </rPh>
    <rPh sb="121" eb="123">
      <t>ヘイセイ</t>
    </rPh>
    <rPh sb="125" eb="127">
      <t>ネンド</t>
    </rPh>
    <rPh sb="128" eb="130">
      <t>キギョウ</t>
    </rPh>
    <rPh sb="130" eb="131">
      <t>サイ</t>
    </rPh>
    <rPh sb="131" eb="133">
      <t>ザンダカ</t>
    </rPh>
    <rPh sb="134" eb="136">
      <t>ジギョウ</t>
    </rPh>
    <rPh sb="136" eb="138">
      <t>キボ</t>
    </rPh>
    <rPh sb="138" eb="140">
      <t>ヒリツ</t>
    </rPh>
    <rPh sb="141" eb="143">
      <t>ゼンネン</t>
    </rPh>
    <rPh sb="144" eb="145">
      <t>クラ</t>
    </rPh>
    <rPh sb="147" eb="149">
      <t>オオハバ</t>
    </rPh>
    <rPh sb="150" eb="152">
      <t>ゾウカ</t>
    </rPh>
    <rPh sb="154" eb="156">
      <t>ルイジ</t>
    </rPh>
    <rPh sb="156" eb="158">
      <t>ダンタイ</t>
    </rPh>
    <rPh sb="158" eb="161">
      <t>ヘイキンチ</t>
    </rPh>
    <rPh sb="162" eb="164">
      <t>オオハバ</t>
    </rPh>
    <rPh sb="165" eb="167">
      <t>ウワマワ</t>
    </rPh>
    <rPh sb="172" eb="174">
      <t>シタマワ</t>
    </rPh>
    <rPh sb="175" eb="176">
      <t>ホウ</t>
    </rPh>
    <rPh sb="177" eb="178">
      <t>ノゾ</t>
    </rPh>
    <rPh sb="183" eb="185">
      <t>キギョウ</t>
    </rPh>
    <rPh sb="185" eb="186">
      <t>サイ</t>
    </rPh>
    <rPh sb="186" eb="188">
      <t>ザンダカ</t>
    </rPh>
    <rPh sb="188" eb="190">
      <t>ジタイ</t>
    </rPh>
    <rPh sb="191" eb="193">
      <t>ゲンショウ</t>
    </rPh>
    <rPh sb="193" eb="195">
      <t>ケイコウ</t>
    </rPh>
    <rPh sb="199" eb="202">
      <t>ゲスイドウ</t>
    </rPh>
    <rPh sb="203" eb="205">
      <t>セイビ</t>
    </rPh>
    <rPh sb="212" eb="214">
      <t>ケンセツ</t>
    </rPh>
    <rPh sb="218" eb="220">
      <t>サクゲン</t>
    </rPh>
    <rPh sb="221" eb="222">
      <t>ツト</t>
    </rPh>
    <rPh sb="229" eb="232">
      <t>スイセンカ</t>
    </rPh>
    <rPh sb="233" eb="234">
      <t>ノゾ</t>
    </rPh>
    <rPh sb="236" eb="238">
      <t>チイキ</t>
    </rPh>
    <rPh sb="239" eb="241">
      <t>ミキワ</t>
    </rPh>
    <rPh sb="246" eb="248">
      <t>セイビ</t>
    </rPh>
    <rPh sb="249" eb="251">
      <t>ヒツヨウ</t>
    </rPh>
    <rPh sb="256" eb="258">
      <t>ヘイセイ</t>
    </rPh>
    <rPh sb="260" eb="261">
      <t>ネン</t>
    </rPh>
    <rPh sb="261" eb="262">
      <t>ド</t>
    </rPh>
    <rPh sb="267" eb="269">
      <t>オスイ</t>
    </rPh>
    <rPh sb="269" eb="271">
      <t>ショリ</t>
    </rPh>
    <rPh sb="271" eb="273">
      <t>ゲンカ</t>
    </rPh>
    <rPh sb="274" eb="276">
      <t>ゲンショウ</t>
    </rPh>
    <rPh sb="280" eb="282">
      <t>オスイ</t>
    </rPh>
    <rPh sb="282" eb="284">
      <t>ショリ</t>
    </rPh>
    <rPh sb="284" eb="286">
      <t>ゲンカ</t>
    </rPh>
    <rPh sb="287" eb="289">
      <t>ルイジ</t>
    </rPh>
    <rPh sb="289" eb="291">
      <t>ダンタイ</t>
    </rPh>
    <rPh sb="291" eb="294">
      <t>ヘイキンチ</t>
    </rPh>
    <rPh sb="295" eb="297">
      <t>オオハバ</t>
    </rPh>
    <rPh sb="298" eb="300">
      <t>ウワマワ</t>
    </rPh>
    <rPh sb="305" eb="307">
      <t>シタマワ</t>
    </rPh>
    <rPh sb="311" eb="312">
      <t>ノゾ</t>
    </rPh>
    <rPh sb="320" eb="322">
      <t>サクゲン</t>
    </rPh>
    <rPh sb="323" eb="324">
      <t>ト</t>
    </rPh>
    <rPh sb="325" eb="326">
      <t>ク</t>
    </rPh>
    <rPh sb="328" eb="330">
      <t>ヒツヨウ</t>
    </rPh>
    <rPh sb="388" eb="390">
      <t>ヘイセイ</t>
    </rPh>
    <rPh sb="392" eb="393">
      <t>ネン</t>
    </rPh>
    <rPh sb="393" eb="394">
      <t>ド</t>
    </rPh>
    <rPh sb="397" eb="399">
      <t>ゲンショウ</t>
    </rPh>
    <rPh sb="399" eb="401">
      <t>ケイコウ</t>
    </rPh>
    <rPh sb="407" eb="409">
      <t>ヘイセイ</t>
    </rPh>
    <rPh sb="411" eb="412">
      <t>ネン</t>
    </rPh>
    <rPh sb="412" eb="413">
      <t>ド</t>
    </rPh>
    <rPh sb="414" eb="416">
      <t>ヘイセイ</t>
    </rPh>
    <rPh sb="418" eb="420">
      <t>ネンド</t>
    </rPh>
    <rPh sb="425" eb="427">
      <t>ジャッカン</t>
    </rPh>
    <rPh sb="427" eb="429">
      <t>ゾウカ</t>
    </rPh>
    <rPh sb="429" eb="431">
      <t>ケイコウ</t>
    </rPh>
    <rPh sb="509" eb="511">
      <t>ケイネン</t>
    </rPh>
    <rPh sb="512" eb="514">
      <t>ヒカク</t>
    </rPh>
    <rPh sb="525" eb="527">
      <t>シヒョウ</t>
    </rPh>
    <rPh sb="528" eb="530">
      <t>カイゼン</t>
    </rPh>
    <rPh sb="530" eb="532">
      <t>ケイコウ</t>
    </rPh>
    <phoneticPr fontId="4"/>
  </si>
  <si>
    <t>供用開始から30年以上経過し，管渠の老朽化も進んでいる。
管渠の建設を優先させているため，現在は管渠更新は行っていないが，今後，長寿命化計画に基づき管渠の老朽化対策も行っていく。</t>
    <rPh sb="0" eb="2">
      <t>キョウヨウ</t>
    </rPh>
    <rPh sb="2" eb="4">
      <t>カイシ</t>
    </rPh>
    <rPh sb="8" eb="9">
      <t>ネン</t>
    </rPh>
    <rPh sb="9" eb="11">
      <t>イジョウ</t>
    </rPh>
    <rPh sb="11" eb="13">
      <t>ケイカ</t>
    </rPh>
    <rPh sb="15" eb="17">
      <t>カンキョ</t>
    </rPh>
    <rPh sb="18" eb="21">
      <t>ロウキュウカ</t>
    </rPh>
    <rPh sb="22" eb="23">
      <t>スス</t>
    </rPh>
    <rPh sb="32" eb="34">
      <t>ケンセツ</t>
    </rPh>
    <rPh sb="35" eb="37">
      <t>ユウセン</t>
    </rPh>
    <rPh sb="45" eb="47">
      <t>ゲンザイ</t>
    </rPh>
    <rPh sb="48" eb="50">
      <t>カンキョ</t>
    </rPh>
    <rPh sb="50" eb="52">
      <t>コウシン</t>
    </rPh>
    <rPh sb="53" eb="54">
      <t>オコナ</t>
    </rPh>
    <rPh sb="61" eb="63">
      <t>コンゴ</t>
    </rPh>
    <rPh sb="64" eb="65">
      <t>チョウ</t>
    </rPh>
    <rPh sb="65" eb="68">
      <t>ジュミョウカ</t>
    </rPh>
    <rPh sb="68" eb="70">
      <t>ケイカク</t>
    </rPh>
    <rPh sb="71" eb="72">
      <t>モト</t>
    </rPh>
    <rPh sb="74" eb="76">
      <t>カンキョ</t>
    </rPh>
    <rPh sb="77" eb="80">
      <t>ロウキュウカ</t>
    </rPh>
    <rPh sb="80" eb="82">
      <t>タイサク</t>
    </rPh>
    <rPh sb="83" eb="84">
      <t>オコナ</t>
    </rPh>
    <phoneticPr fontId="4"/>
  </si>
  <si>
    <t>各指標をみてみると，経営的に健全であるとは言えない状況ではあるが，ほとんどの指標で改善傾向にある。
水洗化普及対策の取り組みや，コスト削減の取り組みの成果が徐々に表れていると考えられる。
管渠や施設の老朽化が進み，今後更新投資の増加が見込まれる。
今後とも，水洗化率の向上，収納対策，コスト削減など，経営改善に向けた努力を継続していく必要がある。</t>
    <rPh sb="0" eb="1">
      <t>カク</t>
    </rPh>
    <rPh sb="1" eb="3">
      <t>シヒョウ</t>
    </rPh>
    <rPh sb="10" eb="13">
      <t>ケイエイテキ</t>
    </rPh>
    <rPh sb="14" eb="16">
      <t>ケンゼン</t>
    </rPh>
    <rPh sb="21" eb="22">
      <t>イ</t>
    </rPh>
    <rPh sb="25" eb="27">
      <t>ジョウキョウ</t>
    </rPh>
    <rPh sb="55" eb="57">
      <t>タイサク</t>
    </rPh>
    <rPh sb="94" eb="96">
      <t>カンキョ</t>
    </rPh>
    <rPh sb="97" eb="99">
      <t>シセツ</t>
    </rPh>
    <rPh sb="100" eb="103">
      <t>ロウキュウカ</t>
    </rPh>
    <rPh sb="104" eb="105">
      <t>スス</t>
    </rPh>
    <rPh sb="107" eb="109">
      <t>コンゴ</t>
    </rPh>
    <rPh sb="109" eb="111">
      <t>コウシン</t>
    </rPh>
    <rPh sb="111" eb="113">
      <t>トウシ</t>
    </rPh>
    <rPh sb="114" eb="116">
      <t>ゾウカ</t>
    </rPh>
    <rPh sb="117" eb="119">
      <t>ミコ</t>
    </rPh>
    <rPh sb="124" eb="126">
      <t>コンゴ</t>
    </rPh>
    <rPh sb="129" eb="132">
      <t>スイセンカ</t>
    </rPh>
    <rPh sb="132" eb="133">
      <t>リツ</t>
    </rPh>
    <rPh sb="134" eb="136">
      <t>コウジョウ</t>
    </rPh>
    <rPh sb="137" eb="139">
      <t>シュウノウ</t>
    </rPh>
    <rPh sb="139" eb="141">
      <t>タイサク</t>
    </rPh>
    <rPh sb="145" eb="147">
      <t>サクゲン</t>
    </rPh>
    <rPh sb="150" eb="152">
      <t>ケイエイ</t>
    </rPh>
    <rPh sb="152" eb="154">
      <t>カイゼン</t>
    </rPh>
    <rPh sb="155" eb="156">
      <t>ム</t>
    </rPh>
    <rPh sb="158" eb="160">
      <t>ドリョク</t>
    </rPh>
    <rPh sb="161" eb="163">
      <t>ケイゾク</t>
    </rPh>
    <rPh sb="167" eb="16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</si>
</sst>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67712"/>
        <c:axId val="11620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67712"/>
        <c:axId val="116200960"/>
      </c:lineChart>
      <c:dateAx>
        <c:axId val="11606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200960"/>
        <c:crosses val="autoZero"/>
        <c:auto val="1"/>
        <c:lblOffset val="100"/>
        <c:baseTimeUnit val="years"/>
      </c:dateAx>
      <c:valAx>
        <c:axId val="11620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06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86.95</c:v>
                </c:pt>
                <c:pt idx="2">
                  <c:v>78.739999999999995</c:v>
                </c:pt>
                <c:pt idx="3">
                  <c:v>80.540000000000006</c:v>
                </c:pt>
                <c:pt idx="4">
                  <c:v>80.88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23040"/>
        <c:axId val="11362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63.88</c:v>
                </c:pt>
                <c:pt idx="1">
                  <c:v>65.31</c:v>
                </c:pt>
                <c:pt idx="2">
                  <c:v>62.09</c:v>
                </c:pt>
                <c:pt idx="3">
                  <c:v>64.87</c:v>
                </c:pt>
                <c:pt idx="4">
                  <c:v>65.62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23040"/>
        <c:axId val="113624960"/>
      </c:lineChart>
      <c:dateAx>
        <c:axId val="11362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24960"/>
        <c:crosses val="autoZero"/>
        <c:auto val="1"/>
        <c:lblOffset val="100"/>
        <c:baseTimeUnit val="years"/>
      </c:dateAx>
      <c:valAx>
        <c:axId val="11362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2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73.8</c:v>
                </c:pt>
                <c:pt idx="1">
                  <c:v>73.88</c:v>
                </c:pt>
                <c:pt idx="2">
                  <c:v>75.3</c:v>
                </c:pt>
                <c:pt idx="3">
                  <c:v>78.239999999999995</c:v>
                </c:pt>
                <c:pt idx="4">
                  <c:v>79.19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08416"/>
        <c:axId val="11372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86.62</c:v>
                </c:pt>
                <c:pt idx="1">
                  <c:v>87.07</c:v>
                </c:pt>
                <c:pt idx="2">
                  <c:v>86.88</c:v>
                </c:pt>
                <c:pt idx="3">
                  <c:v>91.11</c:v>
                </c:pt>
                <c:pt idx="4">
                  <c:v>91.44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8416"/>
        <c:axId val="113722880"/>
      </c:lineChart>
      <c:dateAx>
        <c:axId val="11370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722880"/>
        <c:crosses val="autoZero"/>
        <c:auto val="1"/>
        <c:lblOffset val="100"/>
        <c:baseTimeUnit val="years"/>
      </c:dateAx>
      <c:valAx>
        <c:axId val="11372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0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68.69</c:v>
                </c:pt>
                <c:pt idx="1">
                  <c:v>70.27</c:v>
                </c:pt>
                <c:pt idx="2">
                  <c:v>57.9</c:v>
                </c:pt>
                <c:pt idx="3">
                  <c:v>72.400000000000006</c:v>
                </c:pt>
                <c:pt idx="4">
                  <c:v>73.790000000000006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31168"/>
        <c:axId val="11623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31168"/>
        <c:axId val="116233344"/>
      </c:lineChart>
      <c:dateAx>
        <c:axId val="11623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233344"/>
        <c:crosses val="autoZero"/>
        <c:auto val="1"/>
        <c:lblOffset val="100"/>
        <c:baseTimeUnit val="years"/>
      </c:dateAx>
      <c:valAx>
        <c:axId val="11623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23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53664"/>
        <c:axId val="13973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53664"/>
        <c:axId val="139739904"/>
      </c:lineChart>
      <c:dateAx>
        <c:axId val="11635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739904"/>
        <c:crosses val="autoZero"/>
        <c:auto val="1"/>
        <c:lblOffset val="100"/>
        <c:baseTimeUnit val="years"/>
      </c:dateAx>
      <c:valAx>
        <c:axId val="13973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35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35648"/>
        <c:axId val="13983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35648"/>
        <c:axId val="139837824"/>
      </c:lineChart>
      <c:dateAx>
        <c:axId val="13983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37824"/>
        <c:crosses val="autoZero"/>
        <c:auto val="1"/>
        <c:lblOffset val="100"/>
        <c:baseTimeUnit val="years"/>
      </c:dateAx>
      <c:valAx>
        <c:axId val="13983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3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17056"/>
        <c:axId val="11312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17056"/>
        <c:axId val="113127424"/>
      </c:lineChart>
      <c:dateAx>
        <c:axId val="11311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27424"/>
        <c:crosses val="autoZero"/>
        <c:auto val="1"/>
        <c:lblOffset val="100"/>
        <c:baseTimeUnit val="years"/>
      </c:dateAx>
      <c:valAx>
        <c:axId val="11312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1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61728"/>
        <c:axId val="1131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61728"/>
        <c:axId val="113163648"/>
      </c:lineChart>
      <c:dateAx>
        <c:axId val="11316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63648"/>
        <c:crosses val="autoZero"/>
        <c:auto val="1"/>
        <c:lblOffset val="100"/>
        <c:baseTimeUnit val="years"/>
      </c:dateAx>
      <c:valAx>
        <c:axId val="1131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16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1315.77</c:v>
                </c:pt>
                <c:pt idx="1">
                  <c:v>1158.47</c:v>
                </c:pt>
                <c:pt idx="2">
                  <c:v>1070.7</c:v>
                </c:pt>
                <c:pt idx="3">
                  <c:v>910.37</c:v>
                </c:pt>
                <c:pt idx="4">
                  <c:v>2104.31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13600"/>
        <c:axId val="11351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1247.2</c:v>
                </c:pt>
                <c:pt idx="1">
                  <c:v>1189.0999999999999</c:v>
                </c:pt>
                <c:pt idx="2">
                  <c:v>1115.1099999999999</c:v>
                </c:pt>
                <c:pt idx="3">
                  <c:v>854.16</c:v>
                </c:pt>
                <c:pt idx="4">
                  <c:v>848.31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13600"/>
        <c:axId val="113515520"/>
      </c:lineChart>
      <c:dateAx>
        <c:axId val="11351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15520"/>
        <c:crosses val="autoZero"/>
        <c:auto val="1"/>
        <c:lblOffset val="100"/>
        <c:baseTimeUnit val="years"/>
      </c:dateAx>
      <c:valAx>
        <c:axId val="11351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1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76.84</c:v>
                </c:pt>
                <c:pt idx="1">
                  <c:v>78.39</c:v>
                </c:pt>
                <c:pt idx="2">
                  <c:v>82.86</c:v>
                </c:pt>
                <c:pt idx="3">
                  <c:v>83.45</c:v>
                </c:pt>
                <c:pt idx="4">
                  <c:v>98.09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58272"/>
        <c:axId val="11356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77.489999999999995</c:v>
                </c:pt>
                <c:pt idx="1">
                  <c:v>78.78</c:v>
                </c:pt>
                <c:pt idx="2">
                  <c:v>79.540000000000006</c:v>
                </c:pt>
                <c:pt idx="3">
                  <c:v>93.13</c:v>
                </c:pt>
                <c:pt idx="4">
                  <c:v>94.38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58272"/>
        <c:axId val="113560192"/>
      </c:lineChart>
      <c:dateAx>
        <c:axId val="11355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60192"/>
        <c:crosses val="autoZero"/>
        <c:auto val="1"/>
        <c:lblOffset val="100"/>
        <c:baseTimeUnit val="years"/>
      </c:dateAx>
      <c:valAx>
        <c:axId val="11356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5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269.89999999999998</c:v>
                </c:pt>
                <c:pt idx="1">
                  <c:v>273.43</c:v>
                </c:pt>
                <c:pt idx="2">
                  <c:v>259.02999999999997</c:v>
                </c:pt>
                <c:pt idx="3">
                  <c:v>262.77</c:v>
                </c:pt>
                <c:pt idx="4">
                  <c:v>223.65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82464"/>
        <c:axId val="11358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201.25</c:v>
                </c:pt>
                <c:pt idx="1">
                  <c:v>199.32</c:v>
                </c:pt>
                <c:pt idx="2">
                  <c:v>199.36</c:v>
                </c:pt>
                <c:pt idx="3">
                  <c:v>167.97</c:v>
                </c:pt>
                <c:pt idx="4">
                  <c:v>165.45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82464"/>
        <c:axId val="113584384"/>
      </c:lineChart>
      <c:dateAx>
        <c:axId val="11358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84384"/>
        <c:crosses val="autoZero"/>
        <c:auto val="1"/>
        <c:lblOffset val="100"/>
        <c:baseTimeUnit val="years"/>
      </c:dateAx>
      <c:valAx>
        <c:axId val="11358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8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大崎市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Bd1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133958</v>
      </c>
      <c r="AM8" s="64"/>
      <c r="AN8" s="64"/>
      <c r="AO8" s="64"/>
      <c r="AP8" s="64"/>
      <c r="AQ8" s="64"/>
      <c r="AR8" s="64"/>
      <c r="AS8" s="64"/>
      <c r="AT8" s="63">
        <f>データ!S6</f>
        <v>796.76</v>
      </c>
      <c r="AU8" s="63"/>
      <c r="AV8" s="63"/>
      <c r="AW8" s="63"/>
      <c r="AX8" s="63"/>
      <c r="AY8" s="63"/>
      <c r="AZ8" s="63"/>
      <c r="BA8" s="63"/>
      <c r="BB8" s="63">
        <f>データ!T6</f>
        <v>168.13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35.54</v>
      </c>
      <c r="Q10" s="63"/>
      <c r="R10" s="63"/>
      <c r="S10" s="63"/>
      <c r="T10" s="63"/>
      <c r="U10" s="63"/>
      <c r="V10" s="63"/>
      <c r="W10" s="63">
        <f>データ!P6</f>
        <v>81.3</v>
      </c>
      <c r="X10" s="63"/>
      <c r="Y10" s="63"/>
      <c r="Z10" s="63"/>
      <c r="AA10" s="63"/>
      <c r="AB10" s="63"/>
      <c r="AC10" s="63"/>
      <c r="AD10" s="64">
        <f>データ!Q6</f>
        <v>3672</v>
      </c>
      <c r="AE10" s="64"/>
      <c r="AF10" s="64"/>
      <c r="AG10" s="64"/>
      <c r="AH10" s="64"/>
      <c r="AI10" s="64"/>
      <c r="AJ10" s="64"/>
      <c r="AK10" s="2"/>
      <c r="AL10" s="64">
        <f>データ!U6</f>
        <v>47461</v>
      </c>
      <c r="AM10" s="64"/>
      <c r="AN10" s="64"/>
      <c r="AO10" s="64"/>
      <c r="AP10" s="64"/>
      <c r="AQ10" s="64"/>
      <c r="AR10" s="64"/>
      <c r="AS10" s="64"/>
      <c r="AT10" s="63">
        <f>データ!V6</f>
        <v>13.68</v>
      </c>
      <c r="AU10" s="63"/>
      <c r="AV10" s="63"/>
      <c r="AW10" s="63"/>
      <c r="AX10" s="63"/>
      <c r="AY10" s="63"/>
      <c r="AZ10" s="63"/>
      <c r="BA10" s="63"/>
      <c r="BB10" s="63">
        <f>データ!W6</f>
        <v>3469.37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42153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宮城県　大崎市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35.54</v>
      </c>
      <c r="P6" s="32">
        <f t="shared" si="3"/>
        <v>81.3</v>
      </c>
      <c r="Q6" s="32">
        <f t="shared" si="3"/>
        <v>3672</v>
      </c>
      <c r="R6" s="32">
        <f t="shared" si="3"/>
        <v>133958</v>
      </c>
      <c r="S6" s="32">
        <f t="shared" si="3"/>
        <v>796.76</v>
      </c>
      <c r="T6" s="32">
        <f t="shared" si="3"/>
        <v>168.13</v>
      </c>
      <c r="U6" s="32">
        <f t="shared" si="3"/>
        <v>47461</v>
      </c>
      <c r="V6" s="32">
        <f t="shared" si="3"/>
        <v>13.68</v>
      </c>
      <c r="W6" s="32">
        <f t="shared" si="3"/>
        <v>3469.37</v>
      </c>
      <c r="X6" s="33">
        <f>IF(X7="",NA(),X7)</f>
        <v>68.69</v>
      </c>
      <c r="Y6" s="33">
        <f t="shared" ref="Y6:AG6" si="4">IF(Y7="",NA(),Y7)</f>
        <v>70.27</v>
      </c>
      <c r="Z6" s="33">
        <f t="shared" si="4"/>
        <v>57.9</v>
      </c>
      <c r="AA6" s="33">
        <f t="shared" si="4"/>
        <v>72.400000000000006</v>
      </c>
      <c r="AB6" s="33">
        <f t="shared" si="4"/>
        <v>73.790000000000006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1315.77</v>
      </c>
      <c r="BF6" s="33">
        <f t="shared" ref="BF6:BN6" si="7">IF(BF7="",NA(),BF7)</f>
        <v>1158.47</v>
      </c>
      <c r="BG6" s="33">
        <f t="shared" si="7"/>
        <v>1070.7</v>
      </c>
      <c r="BH6" s="33">
        <f t="shared" si="7"/>
        <v>910.37</v>
      </c>
      <c r="BI6" s="33">
        <f t="shared" si="7"/>
        <v>2104.31</v>
      </c>
      <c r="BJ6" s="33">
        <f t="shared" si="7"/>
        <v>1247.2</v>
      </c>
      <c r="BK6" s="33">
        <f t="shared" si="7"/>
        <v>1189.0999999999999</v>
      </c>
      <c r="BL6" s="33">
        <f t="shared" si="7"/>
        <v>1115.1099999999999</v>
      </c>
      <c r="BM6" s="33">
        <f t="shared" si="7"/>
        <v>854.16</v>
      </c>
      <c r="BN6" s="33">
        <f t="shared" si="7"/>
        <v>848.31</v>
      </c>
      <c r="BO6" s="32" t="str">
        <f>IF(BO7="","",IF(BO7="-","【-】","【"&amp;SUBSTITUTE(TEXT(BO7,"#,##0.00"),"-","△")&amp;"】"))</f>
        <v>【763.62】</v>
      </c>
      <c r="BP6" s="33">
        <f>IF(BP7="",NA(),BP7)</f>
        <v>76.84</v>
      </c>
      <c r="BQ6" s="33">
        <f t="shared" ref="BQ6:BY6" si="8">IF(BQ7="",NA(),BQ7)</f>
        <v>78.39</v>
      </c>
      <c r="BR6" s="33">
        <f t="shared" si="8"/>
        <v>82.86</v>
      </c>
      <c r="BS6" s="33">
        <f t="shared" si="8"/>
        <v>83.45</v>
      </c>
      <c r="BT6" s="33">
        <f t="shared" si="8"/>
        <v>98.09</v>
      </c>
      <c r="BU6" s="33">
        <f t="shared" si="8"/>
        <v>77.489999999999995</v>
      </c>
      <c r="BV6" s="33">
        <f t="shared" si="8"/>
        <v>78.78</v>
      </c>
      <c r="BW6" s="33">
        <f t="shared" si="8"/>
        <v>79.540000000000006</v>
      </c>
      <c r="BX6" s="33">
        <f t="shared" si="8"/>
        <v>93.13</v>
      </c>
      <c r="BY6" s="33">
        <f t="shared" si="8"/>
        <v>94.38</v>
      </c>
      <c r="BZ6" s="32" t="str">
        <f>IF(BZ7="","",IF(BZ7="-","【-】","【"&amp;SUBSTITUTE(TEXT(BZ7,"#,##0.00"),"-","△")&amp;"】"))</f>
        <v>【98.53】</v>
      </c>
      <c r="CA6" s="33">
        <f>IF(CA7="",NA(),CA7)</f>
        <v>269.89999999999998</v>
      </c>
      <c r="CB6" s="33">
        <f t="shared" ref="CB6:CJ6" si="9">IF(CB7="",NA(),CB7)</f>
        <v>273.43</v>
      </c>
      <c r="CC6" s="33">
        <f t="shared" si="9"/>
        <v>259.02999999999997</v>
      </c>
      <c r="CD6" s="33">
        <f t="shared" si="9"/>
        <v>262.77</v>
      </c>
      <c r="CE6" s="33">
        <f t="shared" si="9"/>
        <v>223.65</v>
      </c>
      <c r="CF6" s="33">
        <f t="shared" si="9"/>
        <v>201.25</v>
      </c>
      <c r="CG6" s="33">
        <f t="shared" si="9"/>
        <v>199.32</v>
      </c>
      <c r="CH6" s="33">
        <f t="shared" si="9"/>
        <v>199.36</v>
      </c>
      <c r="CI6" s="33">
        <f t="shared" si="9"/>
        <v>167.97</v>
      </c>
      <c r="CJ6" s="33">
        <f t="shared" si="9"/>
        <v>165.45</v>
      </c>
      <c r="CK6" s="32" t="str">
        <f>IF(CK7="","",IF(CK7="-","【-】","【"&amp;SUBSTITUTE(TEXT(CK7,"#,##0.00"),"-","△")&amp;"】"))</f>
        <v>【139.70】</v>
      </c>
      <c r="CL6" s="33">
        <f>IF(CL7="",NA(),CL7)</f>
        <v>93.66</v>
      </c>
      <c r="CM6" s="33">
        <f t="shared" ref="CM6:CU6" si="10">IF(CM7="",NA(),CM7)</f>
        <v>86.95</v>
      </c>
      <c r="CN6" s="33">
        <f t="shared" si="10"/>
        <v>78.739999999999995</v>
      </c>
      <c r="CO6" s="33">
        <f t="shared" si="10"/>
        <v>80.540000000000006</v>
      </c>
      <c r="CP6" s="33">
        <f t="shared" si="10"/>
        <v>80.88</v>
      </c>
      <c r="CQ6" s="33">
        <f t="shared" si="10"/>
        <v>63.88</v>
      </c>
      <c r="CR6" s="33">
        <f t="shared" si="10"/>
        <v>65.31</v>
      </c>
      <c r="CS6" s="33">
        <f t="shared" si="10"/>
        <v>62.09</v>
      </c>
      <c r="CT6" s="33">
        <f t="shared" si="10"/>
        <v>64.87</v>
      </c>
      <c r="CU6" s="33">
        <f t="shared" si="10"/>
        <v>65.62</v>
      </c>
      <c r="CV6" s="32" t="str">
        <f>IF(CV7="","",IF(CV7="-","【-】","【"&amp;SUBSTITUTE(TEXT(CV7,"#,##0.00"),"-","△")&amp;"】"))</f>
        <v>【60.01】</v>
      </c>
      <c r="CW6" s="33">
        <f>IF(CW7="",NA(),CW7)</f>
        <v>73.8</v>
      </c>
      <c r="CX6" s="33">
        <f t="shared" ref="CX6:DF6" si="11">IF(CX7="",NA(),CX7)</f>
        <v>73.88</v>
      </c>
      <c r="CY6" s="33">
        <f t="shared" si="11"/>
        <v>75.3</v>
      </c>
      <c r="CZ6" s="33">
        <f t="shared" si="11"/>
        <v>78.239999999999995</v>
      </c>
      <c r="DA6" s="33">
        <f t="shared" si="11"/>
        <v>79.19</v>
      </c>
      <c r="DB6" s="33">
        <f t="shared" si="11"/>
        <v>86.62</v>
      </c>
      <c r="DC6" s="33">
        <f t="shared" si="11"/>
        <v>87.07</v>
      </c>
      <c r="DD6" s="33">
        <f t="shared" si="11"/>
        <v>86.88</v>
      </c>
      <c r="DE6" s="33">
        <f t="shared" si="11"/>
        <v>91.11</v>
      </c>
      <c r="DF6" s="33">
        <f t="shared" si="11"/>
        <v>91.44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0.04</v>
      </c>
      <c r="EK6" s="33">
        <f t="shared" si="14"/>
        <v>0.06</v>
      </c>
      <c r="EL6" s="33">
        <f t="shared" si="14"/>
        <v>0.1</v>
      </c>
      <c r="EM6" s="33">
        <f t="shared" si="14"/>
        <v>0.27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42153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35.54</v>
      </c>
      <c r="P7" s="36">
        <v>81.3</v>
      </c>
      <c r="Q7" s="36">
        <v>3672</v>
      </c>
      <c r="R7" s="36">
        <v>133958</v>
      </c>
      <c r="S7" s="36">
        <v>796.76</v>
      </c>
      <c r="T7" s="36">
        <v>168.13</v>
      </c>
      <c r="U7" s="36">
        <v>47461</v>
      </c>
      <c r="V7" s="36">
        <v>13.68</v>
      </c>
      <c r="W7" s="36">
        <v>3469.37</v>
      </c>
      <c r="X7" s="36">
        <v>68.69</v>
      </c>
      <c r="Y7" s="36">
        <v>70.27</v>
      </c>
      <c r="Z7" s="36">
        <v>57.9</v>
      </c>
      <c r="AA7" s="36">
        <v>72.400000000000006</v>
      </c>
      <c r="AB7" s="36">
        <v>73.790000000000006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1315.77</v>
      </c>
      <c r="BF7" s="36">
        <v>1158.47</v>
      </c>
      <c r="BG7" s="36">
        <v>1070.7</v>
      </c>
      <c r="BH7" s="36">
        <v>910.37</v>
      </c>
      <c r="BI7" s="36">
        <v>2104.31</v>
      </c>
      <c r="BJ7" s="36">
        <v>1247.2</v>
      </c>
      <c r="BK7" s="36">
        <v>1189.0999999999999</v>
      </c>
      <c r="BL7" s="36">
        <v>1115.1099999999999</v>
      </c>
      <c r="BM7" s="36">
        <v>854.16</v>
      </c>
      <c r="BN7" s="36">
        <v>848.31</v>
      </c>
      <c r="BO7" s="36">
        <v>763.62</v>
      </c>
      <c r="BP7" s="36">
        <v>76.84</v>
      </c>
      <c r="BQ7" s="36">
        <v>78.39</v>
      </c>
      <c r="BR7" s="36">
        <v>82.86</v>
      </c>
      <c r="BS7" s="36">
        <v>83.45</v>
      </c>
      <c r="BT7" s="36">
        <v>98.09</v>
      </c>
      <c r="BU7" s="36">
        <v>77.489999999999995</v>
      </c>
      <c r="BV7" s="36">
        <v>78.78</v>
      </c>
      <c r="BW7" s="36">
        <v>79.540000000000006</v>
      </c>
      <c r="BX7" s="36">
        <v>93.13</v>
      </c>
      <c r="BY7" s="36">
        <v>94.38</v>
      </c>
      <c r="BZ7" s="36">
        <v>98.53</v>
      </c>
      <c r="CA7" s="36">
        <v>269.89999999999998</v>
      </c>
      <c r="CB7" s="36">
        <v>273.43</v>
      </c>
      <c r="CC7" s="36">
        <v>259.02999999999997</v>
      </c>
      <c r="CD7" s="36">
        <v>262.77</v>
      </c>
      <c r="CE7" s="36">
        <v>223.65</v>
      </c>
      <c r="CF7" s="36">
        <v>201.25</v>
      </c>
      <c r="CG7" s="36">
        <v>199.32</v>
      </c>
      <c r="CH7" s="36">
        <v>199.36</v>
      </c>
      <c r="CI7" s="36">
        <v>167.97</v>
      </c>
      <c r="CJ7" s="36">
        <v>165.45</v>
      </c>
      <c r="CK7" s="36">
        <v>139.69999999999999</v>
      </c>
      <c r="CL7" s="36">
        <v>93.66</v>
      </c>
      <c r="CM7" s="36">
        <v>86.95</v>
      </c>
      <c r="CN7" s="36">
        <v>78.739999999999995</v>
      </c>
      <c r="CO7" s="36">
        <v>80.540000000000006</v>
      </c>
      <c r="CP7" s="36">
        <v>80.88</v>
      </c>
      <c r="CQ7" s="36">
        <v>63.88</v>
      </c>
      <c r="CR7" s="36">
        <v>65.31</v>
      </c>
      <c r="CS7" s="36">
        <v>62.09</v>
      </c>
      <c r="CT7" s="36">
        <v>64.87</v>
      </c>
      <c r="CU7" s="36">
        <v>65.62</v>
      </c>
      <c r="CV7" s="36">
        <v>60.01</v>
      </c>
      <c r="CW7" s="36">
        <v>73.8</v>
      </c>
      <c r="CX7" s="36">
        <v>73.88</v>
      </c>
      <c r="CY7" s="36">
        <v>75.3</v>
      </c>
      <c r="CZ7" s="36">
        <v>78.239999999999995</v>
      </c>
      <c r="DA7" s="36">
        <v>79.19</v>
      </c>
      <c r="DB7" s="36">
        <v>86.62</v>
      </c>
      <c r="DC7" s="36">
        <v>87.07</v>
      </c>
      <c r="DD7" s="36">
        <v>86.88</v>
      </c>
      <c r="DE7" s="36">
        <v>91.11</v>
      </c>
      <c r="DF7" s="36">
        <v>91.44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0.04</v>
      </c>
      <c r="EK7" s="36">
        <v>0.06</v>
      </c>
      <c r="EL7" s="36">
        <v>0.1</v>
      </c>
      <c r="EM7" s="36">
        <v>0.27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2017-02-08T02:44:45Z</dcterms:created>
  <dcterms:modified xsi:type="dcterms:W3CDTF">2017-02-13T02:39:24Z</dcterms:modified>
  <cp:category/>
</cp:coreProperties>
</file>