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<sst xmlns="http://schemas.openxmlformats.org/spreadsheetml/2006/main" count="226" uniqueCount="111">
  <si>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</si>
  <si>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</si>
  <si>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</si>
  <si>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</si>
  <si>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</si>
  <si>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</si>
  <si>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</si>
  <si>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</si>
  <si>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</si>
  <si>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</si>
  <si>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</si>
  <si>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</si>
  <si>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</si>
  <si>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</si>
  <si>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</si>
  <si>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</si>
  <si>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</si>
  <si>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</si>
  <si>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</si>
  <si>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</si>
  <si>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</si>
  <si>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</si>
  <si>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</si>
  <si>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</si>
  <si>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</si>
  <si>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</si>
  <si>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</si>
  <si>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</si>
  <si>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</si>
  <si>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</si>
  <si>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</si>
  <si>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</si>
  <si>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</si>
  <si>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</si>
  <si>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</si>
  <si>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</si>
  <si>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</si>
  <si>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</si>
  <si>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</si>
  <si>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</si>
  <si>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</si>
  <si>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</si>
  <si>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</si>
  <si>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</si>
  <si>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</si>
  <si>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</si>
  <si>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</si>
  <si>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</si>
  <si>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</si>
  <si>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</si>
  <si>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</si>
  <si>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</si>
  <si>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</si>
  <si>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</si>
  <si>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</si>
  <si>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</si>
  <si>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</si>
  <si>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</si>
  <si>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</si>
  <si>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</si>
  <si>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</si>
  <si>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</si>
  <si>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</si>
  <si>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</si>
  <si>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</si>
  <si>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</si>
  <si>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</si>
  <si>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</si>
  <si>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</si>
  <si>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</si>
  <si>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</si>
  <si>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</si>
  <si>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</si>
  <si>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</si>
  <si>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</si>
  <si>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</si>
  <si>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</si>
  <si>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</si>
  <si>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</si>
  <si>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</si>
  <si>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</si>
  <si>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</si>
  <si>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</si>
  <si>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</si>
  <si>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</si>
  <si>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</si>
  <si>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</si>
  <si>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</si>
  <si>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</si>
  <si>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</si>
  <si>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</si>
  <si>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</si>
  <si>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</si>
  <si>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</si>
  <si>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</si>
  <si>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</si>
  <si>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</si>
  <si>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</si>
  <si>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</si>
  <si>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</si>
  <si>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</si>
  <si>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</si>
  <si>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</si>
  <si>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</si>
  <si>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</si>
  <si>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</si>
  <si>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</si>
  <si>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</si>
  <si>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①H27年度は前年比1.68％の増となり、わずかであるが改善されてきている。
④類似団体と比較して、高い数値となっている。これは、本市の地理的要因である埋立地などにより下水道施設の整備費用が割高となっていることが主な原因であるが、整備もほぼ終息に向かっており、計画的な企業債の償還により毎年度減少している。
⑤H27年度は、前年度とほぼ同じ水準の96％台で推移している。また、類似団体と比較しても高い数値となっているが、経費節減など引き続き改善を図る。
⑥H27年度も前年度と比べて、微減となっているもののほぼ横ばいとなっており、類似団体と比較しても、高い数値で推移しているため、経費節減など経営改善に努める。
⑧類似団体と比較しても、高い数値で推移しており、約98％と高い数値となっている。今後も引き続き水洗化の普及に努める。</t>
    <rPh sb="162" eb="165">
      <t>ゼンネンド</t>
    </rPh>
    <rPh sb="168" eb="169">
      <t>オナ</t>
    </rPh>
    <rPh sb="170" eb="172">
      <t>スイジュン</t>
    </rPh>
    <rPh sb="176" eb="177">
      <t>ダイ</t>
    </rPh>
    <rPh sb="178" eb="180">
      <t>スイイ</t>
    </rPh>
    <rPh sb="210" eb="212">
      <t>ケイヒ</t>
    </rPh>
    <rPh sb="212" eb="214">
      <t>セツゲン</t>
    </rPh>
    <rPh sb="231" eb="233">
      <t>ネンド</t>
    </rPh>
    <rPh sb="234" eb="237">
      <t>ゼンネンド</t>
    </rPh>
    <rPh sb="238" eb="239">
      <t>クラ</t>
    </rPh>
    <rPh sb="242" eb="244">
      <t>ビゲン</t>
    </rPh>
    <rPh sb="255" eb="256">
      <t>ヨコ</t>
    </rPh>
    <rPh sb="290" eb="292">
      <t>ケイヒ</t>
    </rPh>
    <rPh sb="292" eb="294">
      <t>セツゲン</t>
    </rPh>
    <rPh sb="296" eb="298">
      <t>ケイエイ</t>
    </rPh>
    <rPh sb="298" eb="300">
      <t>カイゼン</t>
    </rPh>
    <rPh sb="301" eb="302">
      <t>ツト</t>
    </rPh>
    <phoneticPr fontId="4"/>
  </si>
  <si>
    <t>③　整備開始50年を経過し、管渠の老朽化が進行しており計画的な改築、更新を図る時期を迎えている。人口が減少していく中で、安定した経営に取り組むため、効率的かつ効果的な施設の更新を行う必要がある。</t>
    <rPh sb="48" eb="50">
      <t>ジンコウ</t>
    </rPh>
    <rPh sb="51" eb="53">
      <t>ゲンショウ</t>
    </rPh>
    <rPh sb="57" eb="58">
      <t>ナカ</t>
    </rPh>
    <rPh sb="60" eb="62">
      <t>アンテイ</t>
    </rPh>
    <rPh sb="64" eb="66">
      <t>ケイエイ</t>
    </rPh>
    <rPh sb="67" eb="68">
      <t>ト</t>
    </rPh>
    <rPh sb="69" eb="70">
      <t>ク</t>
    </rPh>
    <rPh sb="74" eb="77">
      <t>コウリツテキ</t>
    </rPh>
    <rPh sb="79" eb="82">
      <t>コウカテキ</t>
    </rPh>
    <phoneticPr fontId="4"/>
  </si>
  <si>
    <t>　公共下水道の経営は、類似団体として比較して地理的な要因により、建設費が割高となっており企業債残高が高くなっている。
　普及にかかる投資は、ほぼ終息しているものの、今後、人口減少による使用料収入減が見込まれることから、安定的な経営を図るため、維持管理費の節減など経営改善に努める。</t>
    <rPh sb="60" eb="62">
      <t>フキュウ</t>
    </rPh>
    <rPh sb="66" eb="68">
      <t>トウシ</t>
    </rPh>
    <rPh sb="72" eb="74">
      <t>シュウソク</t>
    </rPh>
    <rPh sb="82" eb="84">
      <t>コンゴ</t>
    </rPh>
    <rPh sb="85" eb="87">
      <t>ジンコウ</t>
    </rPh>
    <rPh sb="87" eb="89">
      <t>ゲンショウ</t>
    </rPh>
    <rPh sb="92" eb="95">
      <t>シヨウリョウ</t>
    </rPh>
    <rPh sb="95" eb="97">
      <t>シュウニュウ</t>
    </rPh>
    <rPh sb="97" eb="98">
      <t>ゲン</t>
    </rPh>
    <rPh sb="99" eb="101">
      <t>ミコ</t>
    </rPh>
    <rPh sb="109" eb="112">
      <t>アンテイテキ</t>
    </rPh>
    <rPh sb="113" eb="115">
      <t>ケイエイ</t>
    </rPh>
    <rPh sb="116" eb="117">
      <t>ハカ</t>
    </rPh>
    <rPh sb="131" eb="133">
      <t>ケイエイ</t>
    </rPh>
    <rPh sb="133" eb="135">
      <t>カイゼン</t>
    </rPh>
    <rPh sb="136" eb="13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</si>
</sst>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375936"/>
        <c:axId val="1233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20375936"/>
        <c:axId val="123319040"/>
      </c:lineChart>
      <c:dateAx>
        <c:axId val="120375936"/>
        <c:scaling>
          <c:orientation val="minMax"/>
        </c:scaling>
        <c:delete val="1"/>
        <c:axPos val="b"/>
        <c:numFmt formatCode="ge" sourceLinked="1"/>
        <c:majorTickMark val="none"/>
        <c:minorTickMark val="none"/>
        <c:tickLblPos val="none"/>
        <c:crossAx val="123319040"/>
        <c:crosses val="autoZero"/>
        <c:auto val="1"/>
        <c:lblOffset val="100"/>
        <c:baseTimeUnit val="years"/>
      </c:dateAx>
      <c:valAx>
        <c:axId val="123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53472"/>
        <c:axId val="18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8153472"/>
        <c:axId val="18155008"/>
      </c:lineChart>
      <c:dateAx>
        <c:axId val="18153472"/>
        <c:scaling>
          <c:orientation val="minMax"/>
        </c:scaling>
        <c:delete val="1"/>
        <c:axPos val="b"/>
        <c:numFmt formatCode="ge" sourceLinked="1"/>
        <c:majorTickMark val="none"/>
        <c:minorTickMark val="none"/>
        <c:tickLblPos val="none"/>
        <c:crossAx val="18155008"/>
        <c:crosses val="autoZero"/>
        <c:auto val="1"/>
        <c:lblOffset val="100"/>
        <c:baseTimeUnit val="years"/>
      </c:dateAx>
      <c:valAx>
        <c:axId val="18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97.78</c:v>
                </c:pt>
                <c:pt idx="1">
                  <c:v>97.69</c:v>
                </c:pt>
                <c:pt idx="2">
                  <c:v>97.6</c:v>
                </c:pt>
                <c:pt idx="3">
                  <c:v>97.56</c:v>
                </c:pt>
                <c:pt idx="4">
                  <c:v>97.42</c:v>
                </c:pt>
              </c:numCache>
            </c:numRef>
          </c:val>
        </c:ser>
        <c:dLbls>
          <c:showLegendKey val="0"/>
          <c:showVal val="0"/>
          <c:showCatName val="0"/>
          <c:showSerName val="0"/>
          <c:showPercent val="0"/>
          <c:showBubbleSize val="0"/>
        </c:dLbls>
        <c:gapWidth val="150"/>
        <c:axId val="18180736"/>
        <c:axId val="18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8180736"/>
        <c:axId val="18191104"/>
      </c:lineChart>
      <c:dateAx>
        <c:axId val="18180736"/>
        <c:scaling>
          <c:orientation val="minMax"/>
        </c:scaling>
        <c:delete val="1"/>
        <c:axPos val="b"/>
        <c:numFmt formatCode="ge" sourceLinked="1"/>
        <c:majorTickMark val="none"/>
        <c:minorTickMark val="none"/>
        <c:tickLblPos val="none"/>
        <c:crossAx val="18191104"/>
        <c:crosses val="autoZero"/>
        <c:auto val="1"/>
        <c:lblOffset val="100"/>
        <c:baseTimeUnit val="years"/>
      </c:dateAx>
      <c:valAx>
        <c:axId val="18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60.91</c:v>
                </c:pt>
                <c:pt idx="1">
                  <c:v>75.510000000000005</c:v>
                </c:pt>
                <c:pt idx="2">
                  <c:v>50.99</c:v>
                </c:pt>
                <c:pt idx="3">
                  <c:v>56.48</c:v>
                </c:pt>
                <c:pt idx="4">
                  <c:v>58.16</c:v>
                </c:pt>
              </c:numCache>
            </c:numRef>
          </c:val>
        </c:ser>
        <c:dLbls>
          <c:showLegendKey val="0"/>
          <c:showVal val="0"/>
          <c:showCatName val="0"/>
          <c:showSerName val="0"/>
          <c:showPercent val="0"/>
          <c:showBubbleSize val="0"/>
        </c:dLbls>
        <c:gapWidth val="150"/>
        <c:axId val="164764672"/>
        <c:axId val="1143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64672"/>
        <c:axId val="114365184"/>
      </c:lineChart>
      <c:dateAx>
        <c:axId val="164764672"/>
        <c:scaling>
          <c:orientation val="minMax"/>
        </c:scaling>
        <c:delete val="1"/>
        <c:axPos val="b"/>
        <c:numFmt formatCode="ge" sourceLinked="1"/>
        <c:majorTickMark val="none"/>
        <c:minorTickMark val="none"/>
        <c:tickLblPos val="none"/>
        <c:crossAx val="114365184"/>
        <c:crosses val="autoZero"/>
        <c:auto val="1"/>
        <c:lblOffset val="100"/>
        <c:baseTimeUnit val="years"/>
      </c:dateAx>
      <c:valAx>
        <c:axId val="1143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78624"/>
        <c:axId val="1144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78624"/>
        <c:axId val="114401280"/>
      </c:lineChart>
      <c:dateAx>
        <c:axId val="114378624"/>
        <c:scaling>
          <c:orientation val="minMax"/>
        </c:scaling>
        <c:delete val="1"/>
        <c:axPos val="b"/>
        <c:numFmt formatCode="ge" sourceLinked="1"/>
        <c:majorTickMark val="none"/>
        <c:minorTickMark val="none"/>
        <c:tickLblPos val="none"/>
        <c:crossAx val="114401280"/>
        <c:crosses val="autoZero"/>
        <c:auto val="1"/>
        <c:lblOffset val="100"/>
        <c:baseTimeUnit val="years"/>
      </c:dateAx>
      <c:valAx>
        <c:axId val="1144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15104"/>
        <c:axId val="1144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15104"/>
        <c:axId val="114417024"/>
      </c:lineChart>
      <c:dateAx>
        <c:axId val="114415104"/>
        <c:scaling>
          <c:orientation val="minMax"/>
        </c:scaling>
        <c:delete val="1"/>
        <c:axPos val="b"/>
        <c:numFmt formatCode="ge" sourceLinked="1"/>
        <c:majorTickMark val="none"/>
        <c:minorTickMark val="none"/>
        <c:tickLblPos val="none"/>
        <c:crossAx val="114417024"/>
        <c:crosses val="autoZero"/>
        <c:auto val="1"/>
        <c:lblOffset val="100"/>
        <c:baseTimeUnit val="years"/>
      </c:dateAx>
      <c:valAx>
        <c:axId val="1144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35200"/>
        <c:axId val="1144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35200"/>
        <c:axId val="114437120"/>
      </c:lineChart>
      <c:dateAx>
        <c:axId val="114435200"/>
        <c:scaling>
          <c:orientation val="minMax"/>
        </c:scaling>
        <c:delete val="1"/>
        <c:axPos val="b"/>
        <c:numFmt formatCode="ge" sourceLinked="1"/>
        <c:majorTickMark val="none"/>
        <c:minorTickMark val="none"/>
        <c:tickLblPos val="none"/>
        <c:crossAx val="114437120"/>
        <c:crosses val="autoZero"/>
        <c:auto val="1"/>
        <c:lblOffset val="100"/>
        <c:baseTimeUnit val="years"/>
      </c:dateAx>
      <c:valAx>
        <c:axId val="1144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83968"/>
        <c:axId val="1144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83968"/>
        <c:axId val="114485888"/>
      </c:lineChart>
      <c:dateAx>
        <c:axId val="114483968"/>
        <c:scaling>
          <c:orientation val="minMax"/>
        </c:scaling>
        <c:delete val="1"/>
        <c:axPos val="b"/>
        <c:numFmt formatCode="ge" sourceLinked="1"/>
        <c:majorTickMark val="none"/>
        <c:minorTickMark val="none"/>
        <c:tickLblPos val="none"/>
        <c:crossAx val="114485888"/>
        <c:crosses val="autoZero"/>
        <c:auto val="1"/>
        <c:lblOffset val="100"/>
        <c:baseTimeUnit val="years"/>
      </c:dateAx>
      <c:valAx>
        <c:axId val="1144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1916.13</c:v>
                </c:pt>
                <c:pt idx="1">
                  <c:v>1874.42</c:v>
                </c:pt>
                <c:pt idx="2">
                  <c:v>1801.63</c:v>
                </c:pt>
                <c:pt idx="3">
                  <c:v>1797.54</c:v>
                </c:pt>
                <c:pt idx="4">
                  <c:v>1237.5</c:v>
                </c:pt>
              </c:numCache>
            </c:numRef>
          </c:val>
        </c:ser>
        <c:dLbls>
          <c:showLegendKey val="0"/>
          <c:showVal val="0"/>
          <c:showCatName val="0"/>
          <c:showSerName val="0"/>
          <c:showPercent val="0"/>
          <c:showBubbleSize val="0"/>
        </c:dLbls>
        <c:gapWidth val="150"/>
        <c:axId val="123101568"/>
        <c:axId val="1231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23101568"/>
        <c:axId val="123103488"/>
      </c:lineChart>
      <c:dateAx>
        <c:axId val="123101568"/>
        <c:scaling>
          <c:orientation val="minMax"/>
        </c:scaling>
        <c:delete val="1"/>
        <c:axPos val="b"/>
        <c:numFmt formatCode="ge" sourceLinked="1"/>
        <c:majorTickMark val="none"/>
        <c:minorTickMark val="none"/>
        <c:tickLblPos val="none"/>
        <c:crossAx val="123103488"/>
        <c:crosses val="autoZero"/>
        <c:auto val="1"/>
        <c:lblOffset val="100"/>
        <c:baseTimeUnit val="years"/>
      </c:dateAx>
      <c:valAx>
        <c:axId val="123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91.26</c:v>
                </c:pt>
                <c:pt idx="1">
                  <c:v>93.2</c:v>
                </c:pt>
                <c:pt idx="2">
                  <c:v>94.82</c:v>
                </c:pt>
                <c:pt idx="3">
                  <c:v>96.23</c:v>
                </c:pt>
                <c:pt idx="4">
                  <c:v>96.22</c:v>
                </c:pt>
              </c:numCache>
            </c:numRef>
          </c:val>
        </c:ser>
        <c:dLbls>
          <c:showLegendKey val="0"/>
          <c:showVal val="0"/>
          <c:showCatName val="0"/>
          <c:showSerName val="0"/>
          <c:showPercent val="0"/>
          <c:showBubbleSize val="0"/>
        </c:dLbls>
        <c:gapWidth val="150"/>
        <c:axId val="123133952"/>
        <c:axId val="123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23133952"/>
        <c:axId val="123135872"/>
      </c:lineChart>
      <c:dateAx>
        <c:axId val="123133952"/>
        <c:scaling>
          <c:orientation val="minMax"/>
        </c:scaling>
        <c:delete val="1"/>
        <c:axPos val="b"/>
        <c:numFmt formatCode="ge" sourceLinked="1"/>
        <c:majorTickMark val="none"/>
        <c:minorTickMark val="none"/>
        <c:tickLblPos val="none"/>
        <c:crossAx val="123135872"/>
        <c:crosses val="autoZero"/>
        <c:auto val="1"/>
        <c:lblOffset val="100"/>
        <c:baseTimeUnit val="years"/>
      </c:dateAx>
      <c:valAx>
        <c:axId val="123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240.8</c:v>
                </c:pt>
                <c:pt idx="1">
                  <c:v>219.57</c:v>
                </c:pt>
                <c:pt idx="2">
                  <c:v>214.5</c:v>
                </c:pt>
                <c:pt idx="3">
                  <c:v>216.05</c:v>
                </c:pt>
                <c:pt idx="4">
                  <c:v>211.27</c:v>
                </c:pt>
              </c:numCache>
            </c:numRef>
          </c:val>
        </c:ser>
        <c:dLbls>
          <c:showLegendKey val="0"/>
          <c:showVal val="0"/>
          <c:showCatName val="0"/>
          <c:showSerName val="0"/>
          <c:showPercent val="0"/>
          <c:showBubbleSize val="0"/>
        </c:dLbls>
        <c:gapWidth val="150"/>
        <c:axId val="123223424"/>
        <c:axId val="1232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23223424"/>
        <c:axId val="123233792"/>
      </c:lineChart>
      <c:dateAx>
        <c:axId val="123223424"/>
        <c:scaling>
          <c:orientation val="minMax"/>
        </c:scaling>
        <c:delete val="1"/>
        <c:axPos val="b"/>
        <c:numFmt formatCode="ge" sourceLinked="1"/>
        <c:majorTickMark val="none"/>
        <c:minorTickMark val="none"/>
        <c:tickLblPos val="none"/>
        <c:crossAx val="123233792"/>
        <c:crosses val="autoZero"/>
        <c:auto val="1"/>
        <c:lblOffset val="100"/>
        <c:baseTimeUnit val="years"/>
      </c:dateAx>
      <c:valAx>
        <c:axId val="123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塩竈市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55506</v>
      </c>
      <c r="AM8" s="64"/>
      <c r="AN8" s="64"/>
      <c r="AO8" s="64"/>
      <c r="AP8" s="64"/>
      <c r="AQ8" s="64"/>
      <c r="AR8" s="64"/>
      <c r="AS8" s="64"/>
      <c r="AT8" s="63">
        <f>データ!S6</f>
        <v>17.37</v>
      </c>
      <c r="AU8" s="63"/>
      <c r="AV8" s="63"/>
      <c r="AW8" s="63"/>
      <c r="AX8" s="63"/>
      <c r="AY8" s="63"/>
      <c r="AZ8" s="63"/>
      <c r="BA8" s="63"/>
      <c r="BB8" s="63">
        <f>データ!T6</f>
        <v>3195.51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99.19</v>
      </c>
      <c r="Q10" s="63"/>
      <c r="R10" s="63"/>
      <c r="S10" s="63"/>
      <c r="T10" s="63"/>
      <c r="U10" s="63"/>
      <c r="V10" s="63"/>
      <c r="W10" s="63">
        <f>データ!P6</f>
        <v>74.34</v>
      </c>
      <c r="X10" s="63"/>
      <c r="Y10" s="63"/>
      <c r="Z10" s="63"/>
      <c r="AA10" s="63"/>
      <c r="AB10" s="63"/>
      <c r="AC10" s="63"/>
      <c r="AD10" s="64">
        <f>データ!Q6</f>
        <v>3834</v>
      </c>
      <c r="AE10" s="64"/>
      <c r="AF10" s="64"/>
      <c r="AG10" s="64"/>
      <c r="AH10" s="64"/>
      <c r="AI10" s="64"/>
      <c r="AJ10" s="64"/>
      <c r="AK10" s="2"/>
      <c r="AL10" s="64">
        <f>データ!U6</f>
        <v>54797</v>
      </c>
      <c r="AM10" s="64"/>
      <c r="AN10" s="64"/>
      <c r="AO10" s="64"/>
      <c r="AP10" s="64"/>
      <c r="AQ10" s="64"/>
      <c r="AR10" s="64"/>
      <c r="AS10" s="64"/>
      <c r="AT10" s="63">
        <f>データ!V6</f>
        <v>11.55</v>
      </c>
      <c r="AU10" s="63"/>
      <c r="AV10" s="63"/>
      <c r="AW10" s="63"/>
      <c r="AX10" s="63"/>
      <c r="AY10" s="63"/>
      <c r="AZ10" s="63"/>
      <c r="BA10" s="63"/>
      <c r="BB10" s="63">
        <f>データ!W6</f>
        <v>4744.33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42030</v>
      </c>
      <c r="D6" s="31">
        <f t="shared" si="3"/>
        <v>47</v>
      </c>
      <c r="E6" s="31">
        <f t="shared" si="3"/>
        <v>17</v>
      </c>
      <c r="F6" s="31">
        <f t="shared" si="3"/>
        <v>1</v>
      </c>
      <c r="G6" s="31">
        <f t="shared" si="3"/>
        <v>0</v>
      </c>
      <c r="H6" s="31" t="str">
        <f t="shared" si="3"/>
        <v>宮城県　塩竈市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99.19</v>
      </c>
      <c r="P6" s="32">
        <f t="shared" si="3"/>
        <v>74.34</v>
      </c>
      <c r="Q6" s="32">
        <f t="shared" si="3"/>
        <v>3834</v>
      </c>
      <c r="R6" s="32">
        <f t="shared" si="3"/>
        <v>55506</v>
      </c>
      <c r="S6" s="32">
        <f t="shared" si="3"/>
        <v>17.37</v>
      </c>
      <c r="T6" s="32">
        <f t="shared" si="3"/>
        <v>3195.51</v>
      </c>
      <c r="U6" s="32">
        <f t="shared" si="3"/>
        <v>54797</v>
      </c>
      <c r="V6" s="32">
        <f t="shared" si="3"/>
        <v>11.55</v>
      </c>
      <c r="W6" s="32">
        <f t="shared" si="3"/>
        <v>4744.33</v>
      </c>
      <c r="X6" s="33">
        <f>IF(X7="",NA(),X7)</f>
        <v>60.91</v>
      </c>
      <c r="Y6" s="33">
        <f t="shared" ref="Y6:AG6" si="4">IF(Y7="",NA(),Y7)</f>
        <v>75.510000000000005</v>
      </c>
      <c r="Z6" s="33">
        <f t="shared" si="4"/>
        <v>50.99</v>
      </c>
      <c r="AA6" s="33">
        <f t="shared" si="4"/>
        <v>56.48</v>
      </c>
      <c r="AB6" s="33">
        <f t="shared" si="4"/>
        <v>58.16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1916.13</v>
      </c>
      <c r="BF6" s="33">
        <f t="shared" ref="BF6:BN6" si="7">IF(BF7="",NA(),BF7)</f>
        <v>1874.42</v>
      </c>
      <c r="BG6" s="33">
        <f t="shared" si="7"/>
        <v>1801.63</v>
      </c>
      <c r="BH6" s="33">
        <f t="shared" si="7"/>
        <v>1797.54</v>
      </c>
      <c r="BI6" s="33">
        <f t="shared" si="7"/>
        <v>1237.5</v>
      </c>
      <c r="BJ6" s="33">
        <f t="shared" si="7"/>
        <v>936.66</v>
      </c>
      <c r="BK6" s="33">
        <f t="shared" si="7"/>
        <v>918.88</v>
      </c>
      <c r="BL6" s="33">
        <f t="shared" si="7"/>
        <v>885.97</v>
      </c>
      <c r="BM6" s="33">
        <f t="shared" si="7"/>
        <v>854.16</v>
      </c>
      <c r="BN6" s="33">
        <f t="shared" si="7"/>
        <v>848.31</v>
      </c>
      <c r="BO6" s="32" t="str">
        <f>IF(BO7="","",IF(BO7="-","【-】","【"&amp;SUBSTITUTE(TEXT(BO7,"#,##0.00"),"-","△")&amp;"】"))</f>
        <v>【763.62】</v>
      </c>
      <c r="BP6" s="33">
        <f>IF(BP7="",NA(),BP7)</f>
        <v>91.26</v>
      </c>
      <c r="BQ6" s="33">
        <f t="shared" ref="BQ6:BY6" si="8">IF(BQ7="",NA(),BQ7)</f>
        <v>93.2</v>
      </c>
      <c r="BR6" s="33">
        <f t="shared" si="8"/>
        <v>94.82</v>
      </c>
      <c r="BS6" s="33">
        <f t="shared" si="8"/>
        <v>96.23</v>
      </c>
      <c r="BT6" s="33">
        <f t="shared" si="8"/>
        <v>96.22</v>
      </c>
      <c r="BU6" s="33">
        <f t="shared" si="8"/>
        <v>88.44</v>
      </c>
      <c r="BV6" s="33">
        <f t="shared" si="8"/>
        <v>88.2</v>
      </c>
      <c r="BW6" s="33">
        <f t="shared" si="8"/>
        <v>89.94</v>
      </c>
      <c r="BX6" s="33">
        <f t="shared" si="8"/>
        <v>93.13</v>
      </c>
      <c r="BY6" s="33">
        <f t="shared" si="8"/>
        <v>94.38</v>
      </c>
      <c r="BZ6" s="32" t="str">
        <f>IF(BZ7="","",IF(BZ7="-","【-】","【"&amp;SUBSTITUTE(TEXT(BZ7,"#,##0.00"),"-","△")&amp;"】"))</f>
        <v>【98.53】</v>
      </c>
      <c r="CA6" s="33">
        <f>IF(CA7="",NA(),CA7)</f>
        <v>240.8</v>
      </c>
      <c r="CB6" s="33">
        <f t="shared" ref="CB6:CJ6" si="9">IF(CB7="",NA(),CB7)</f>
        <v>219.57</v>
      </c>
      <c r="CC6" s="33">
        <f t="shared" si="9"/>
        <v>214.5</v>
      </c>
      <c r="CD6" s="33">
        <f t="shared" si="9"/>
        <v>216.05</v>
      </c>
      <c r="CE6" s="33">
        <f t="shared" si="9"/>
        <v>211.27</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64.87</v>
      </c>
      <c r="CU6" s="33">
        <f t="shared" si="10"/>
        <v>65.62</v>
      </c>
      <c r="CV6" s="32" t="str">
        <f>IF(CV7="","",IF(CV7="-","【-】","【"&amp;SUBSTITUTE(TEXT(CV7,"#,##0.00"),"-","△")&amp;"】"))</f>
        <v>【60.01】</v>
      </c>
      <c r="CW6" s="33">
        <f>IF(CW7="",NA(),CW7)</f>
        <v>97.78</v>
      </c>
      <c r="CX6" s="33">
        <f t="shared" ref="CX6:DF6" si="11">IF(CX7="",NA(),CX7)</f>
        <v>97.69</v>
      </c>
      <c r="CY6" s="33">
        <f t="shared" si="11"/>
        <v>97.6</v>
      </c>
      <c r="CZ6" s="33">
        <f t="shared" si="11"/>
        <v>97.56</v>
      </c>
      <c r="DA6" s="33">
        <f t="shared" si="11"/>
        <v>97.42</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42030</v>
      </c>
      <c r="D7" s="35">
        <v>47</v>
      </c>
      <c r="E7" s="35">
        <v>17</v>
      </c>
      <c r="F7" s="35">
        <v>1</v>
      </c>
      <c r="G7" s="35">
        <v>0</v>
      </c>
      <c r="H7" s="35" t="s">
        <v>96</v>
      </c>
      <c r="I7" s="35" t="s">
        <v>97</v>
      </c>
      <c r="J7" s="35" t="s">
        <v>98</v>
      </c>
      <c r="K7" s="35" t="s">
        <v>99</v>
      </c>
      <c r="L7" s="35" t="s">
        <v>100</v>
      </c>
      <c r="M7" s="36" t="s">
        <v>101</v>
      </c>
      <c r="N7" s="36" t="s">
        <v>102</v>
      </c>
      <c r="O7" s="36">
        <v>99.19</v>
      </c>
      <c r="P7" s="36">
        <v>74.34</v>
      </c>
      <c r="Q7" s="36">
        <v>3834</v>
      </c>
      <c r="R7" s="36">
        <v>55506</v>
      </c>
      <c r="S7" s="36">
        <v>17.37</v>
      </c>
      <c r="T7" s="36">
        <v>3195.51</v>
      </c>
      <c r="U7" s="36">
        <v>54797</v>
      </c>
      <c r="V7" s="36">
        <v>11.55</v>
      </c>
      <c r="W7" s="36">
        <v>4744.33</v>
      </c>
      <c r="X7" s="36">
        <v>60.91</v>
      </c>
      <c r="Y7" s="36">
        <v>75.510000000000005</v>
      </c>
      <c r="Z7" s="36">
        <v>50.99</v>
      </c>
      <c r="AA7" s="36">
        <v>56.48</v>
      </c>
      <c r="AB7" s="36">
        <v>58.16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1916.13</v>
      </c>
      <c r="BF7" s="36">
        <v>1874.42</v>
      </c>
      <c r="BG7" s="36">
        <v>1801.63</v>
      </c>
      <c r="BH7" s="36">
        <v>1797.54</v>
      </c>
      <c r="BI7" s="36">
        <v>1237.5</v>
      </c>
      <c r="BJ7" s="36">
        <v>936.66</v>
      </c>
      <c r="BK7" s="36">
        <v>918.88</v>
      </c>
      <c r="BL7" s="36">
        <v>885.97</v>
      </c>
      <c r="BM7" s="36">
        <v>854.16</v>
      </c>
      <c r="BN7" s="36">
        <v>848.31</v>
      </c>
      <c r="BO7" s="36">
        <v>763.62</v>
      </c>
      <c r="BP7" s="36">
        <v>91.26</v>
      </c>
      <c r="BQ7" s="36">
        <v>93.2</v>
      </c>
      <c r="BR7" s="36">
        <v>94.82</v>
      </c>
      <c r="BS7" s="36">
        <v>96.23</v>
      </c>
      <c r="BT7" s="36">
        <v>96.22</v>
      </c>
      <c r="BU7" s="36">
        <v>88.44</v>
      </c>
      <c r="BV7" s="36">
        <v>88.2</v>
      </c>
      <c r="BW7" s="36">
        <v>89.94</v>
      </c>
      <c r="BX7" s="36">
        <v>93.13</v>
      </c>
      <c r="BY7" s="36">
        <v>94.38</v>
      </c>
      <c r="BZ7" s="36">
        <v>98.53</v>
      </c>
      <c r="CA7" s="36">
        <v>240.8</v>
      </c>
      <c r="CB7" s="36">
        <v>219.57</v>
      </c>
      <c r="CC7" s="36">
        <v>214.5</v>
      </c>
      <c r="CD7" s="36">
        <v>216.05</v>
      </c>
      <c r="CE7" s="36">
        <v>211.27</v>
      </c>
      <c r="CF7" s="36">
        <v>169.89</v>
      </c>
      <c r="CG7" s="36">
        <v>171.78</v>
      </c>
      <c r="CH7" s="36">
        <v>168.57</v>
      </c>
      <c r="CI7" s="36">
        <v>167.97</v>
      </c>
      <c r="CJ7" s="36">
        <v>165.45</v>
      </c>
      <c r="CK7" s="36">
        <v>139.69999999999999</v>
      </c>
      <c r="CL7" s="36" t="s">
        <v>101</v>
      </c>
      <c r="CM7" s="36" t="s">
        <v>101</v>
      </c>
      <c r="CN7" s="36" t="s">
        <v>101</v>
      </c>
      <c r="CO7" s="36" t="s">
        <v>101</v>
      </c>
      <c r="CP7" s="36" t="s">
        <v>101</v>
      </c>
      <c r="CQ7" s="36">
        <v>62.55</v>
      </c>
      <c r="CR7" s="36">
        <v>62.27</v>
      </c>
      <c r="CS7" s="36">
        <v>64.12</v>
      </c>
      <c r="CT7" s="36">
        <v>64.87</v>
      </c>
      <c r="CU7" s="36">
        <v>65.62</v>
      </c>
      <c r="CV7" s="36">
        <v>60.01</v>
      </c>
      <c r="CW7" s="36">
        <v>97.78</v>
      </c>
      <c r="CX7" s="36">
        <v>97.69</v>
      </c>
      <c r="CY7" s="36">
        <v>97.6</v>
      </c>
      <c r="CZ7" s="36">
        <v>97.56</v>
      </c>
      <c r="DA7" s="36">
        <v>97.42</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2017-02-08T02:44:38Z</dcterms:created>
  <dcterms:modified xsi:type="dcterms:W3CDTF">2017-02-13T03:00:35Z</dcterms:modified>
  <cp:category/>
</cp:coreProperties>
</file>