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S6" i="5"/>
  <c r="R6" i="5"/>
  <c r="AQ8" i="4" s="1"/>
  <c r="Q6" i="5"/>
  <c r="AI8" i="4" s="1"/>
  <c r="P6" i="5"/>
  <c r="O6" i="5"/>
  <c r="R10" i="4" s="1"/>
  <c r="N6" i="5"/>
  <c r="J10" i="4" s="1"/>
  <c r="M6" i="5"/>
  <c r="B10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I10" i="4"/>
  <c r="Z10" i="4"/>
  <c r="AY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<sst xmlns="http://schemas.openxmlformats.org/spreadsheetml/2006/main" count="217" uniqueCount="107">
  <si>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</si>
  <si>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</si>
  <si>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</si>
  <si>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</si>
  <si>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</si>
  <si>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</si>
  <si>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</si>
  <si>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</si>
  <si>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</si>
  <si>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</si>
  <si>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</si>
  <si>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</si>
  <si>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</si>
  <si>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</si>
  <si>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</si>
  <si>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</si>
  <si>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</si>
  <si>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</si>
  <si>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</si>
  <si>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</si>
  <si>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</si>
  <si>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</si>
  <si>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</si>
  <si>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</si>
  <si>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</si>
  <si>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</si>
  <si>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</si>
  <si>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</si>
  <si>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</si>
  <si>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</si>
  <si>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</si>
  <si>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</si>
  <si>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</si>
  <si>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</si>
  <si>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</si>
  <si>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</si>
  <si>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</si>
  <si>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</si>
  <si>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</si>
  <si>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</si>
  <si>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</si>
  <si>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</si>
  <si>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</si>
  <si>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</si>
  <si>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</si>
  <si>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</si>
  <si>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</si>
  <si>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</si>
  <si>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</si>
  <si>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</si>
  <si>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</si>
  <si>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</si>
  <si>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</si>
  <si>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</si>
  <si>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</si>
  <si>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</si>
  <si>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</si>
  <si>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</si>
  <si>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</si>
  <si>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</si>
  <si>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</si>
  <si>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</si>
  <si>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</si>
  <si>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</si>
  <si>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</si>
  <si>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</si>
  <si>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</si>
  <si>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</si>
  <si>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</si>
  <si>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</si>
  <si>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</si>
  <si>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</si>
  <si>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</si>
  <si>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</si>
  <si>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</si>
  <si>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</si>
  <si>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</si>
  <si>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</si>
  <si>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</si>
  <si>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</si>
  <si>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</si>
  <si>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</si>
  <si>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</si>
  <si>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</si>
  <si>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</si>
  <si>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</si>
  <si>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</si>
  <si>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</si>
  <si>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</si>
  <si>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</si>
  <si>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</si>
  <si>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</si>
  <si>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</si>
  <si>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亘理町</t>
  </si>
  <si>
    <t>法適用</t>
  </si>
  <si>
    <t>水道事業</t>
  </si>
  <si>
    <t>末端給水事業</t>
  </si>
  <si>
    <t>A5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</si>
  <si>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</si>
  <si>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</si>
  <si>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</si>
  <si>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</si>
  <si>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</si>
  <si>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</si>
  <si>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③管路更新率が類似団体と比較して低率になっており、管路の更新に十分な経費をかけられていないことが分かる。これは東日本大震災からの復旧・復興事業を最優先していることによるものと考えられるが、今後は老朽化対策を検討する必要がある。</t>
    <rPh sb="27" eb="28">
      <t>ロ</t>
    </rPh>
    <rPh sb="32" eb="34">
      <t>ジュウブン</t>
    </rPh>
    <rPh sb="35" eb="37">
      <t>ケイヒ</t>
    </rPh>
    <rPh sb="73" eb="74">
      <t>サイ</t>
    </rPh>
    <phoneticPr fontId="4"/>
  </si>
  <si>
    <t>　本町水道事業については、比較的健全な経営になっている。ただし、今後は給水人口の減少に加え節水型器具の更なる普及等により、給水収益の伸びは期待できないものの、施設の老朽化対策は避けては通れない課題であり、経営状況も考慮した施設の更新計画策定が必要である。</t>
    <rPh sb="111" eb="113">
      <t>シセツ</t>
    </rPh>
    <phoneticPr fontId="4"/>
  </si>
  <si>
    <t>　各項目共に東日本大震災の影響により、一時的に悪化したものの、その後回復してきており類似団体よりは、比較的健全な経営になっていると考えられる。
　ただし、⑥給水原価が類似団体と比較して高額になっている。これは、本町水道の９割以上を受水で賄っており、その受水コストが影響している。</t>
    <rPh sb="42" eb="44">
      <t>ルイジ</t>
    </rPh>
    <rPh sb="44" eb="46">
      <t>ダンタイ</t>
    </rPh>
    <rPh sb="65" eb="66">
      <t>カンガ</t>
    </rPh>
    <rPh sb="105" eb="107">
      <t>ホンチョウ</t>
    </rPh>
    <rPh sb="107" eb="109">
      <t>スイドウ</t>
    </rPh>
    <rPh sb="111" eb="114">
      <t>ワリイジョウ</t>
    </rPh>
    <rPh sb="115" eb="116">
      <t>ジュ</t>
    </rPh>
    <rPh sb="116" eb="117">
      <t>スイ</t>
    </rPh>
    <rPh sb="118" eb="119">
      <t>マカナ</t>
    </rPh>
    <rPh sb="126" eb="128">
      <t>ジュスイ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</si>
</sst>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0.37</c:v>
                </c:pt>
                <c:pt idx="2">
                  <c:v>0.36</c:v>
                </c:pt>
                <c:pt idx="3">
                  <c:v>0.43</c:v>
                </c:pt>
                <c:pt idx="4">
                  <c:v>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9152"/>
        <c:axId val="4509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0.68</c:v>
                </c:pt>
                <c:pt idx="1">
                  <c:v>0.7</c:v>
                </c:pt>
                <c:pt idx="2">
                  <c:v>0.81</c:v>
                </c:pt>
                <c:pt idx="3">
                  <c:v>0.59</c:v>
                </c:pt>
                <c:pt idx="4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89152"/>
        <c:axId val="45091072"/>
      </c:lineChart>
      <c:dateAx>
        <c:axId val="4508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091072"/>
        <c:crosses val="autoZero"/>
        <c:auto val="1"/>
        <c:lblOffset val="100"/>
        <c:baseTimeUnit val="years"/>
      </c:dateAx>
      <c:valAx>
        <c:axId val="4509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08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64.819999999999993</c:v>
                </c:pt>
                <c:pt idx="1">
                  <c:v>59.03</c:v>
                </c:pt>
                <c:pt idx="2">
                  <c:v>64.260000000000005</c:v>
                </c:pt>
                <c:pt idx="3">
                  <c:v>64.61</c:v>
                </c:pt>
                <c:pt idx="4">
                  <c:v>64.37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456448"/>
        <c:axId val="11245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60.17</c:v>
                </c:pt>
                <c:pt idx="1">
                  <c:v>58.76</c:v>
                </c:pt>
                <c:pt idx="2">
                  <c:v>59.09</c:v>
                </c:pt>
                <c:pt idx="3">
                  <c:v>59.23</c:v>
                </c:pt>
                <c:pt idx="4">
                  <c:v>58.58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56448"/>
        <c:axId val="112458368"/>
      </c:lineChart>
      <c:dateAx>
        <c:axId val="11245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458368"/>
        <c:crosses val="autoZero"/>
        <c:auto val="1"/>
        <c:lblOffset val="100"/>
        <c:baseTimeUnit val="years"/>
      </c:dateAx>
      <c:valAx>
        <c:axId val="11245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45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91.46</c:v>
                </c:pt>
                <c:pt idx="1">
                  <c:v>76.84</c:v>
                </c:pt>
                <c:pt idx="2">
                  <c:v>86.18</c:v>
                </c:pt>
                <c:pt idx="3">
                  <c:v>88.72</c:v>
                </c:pt>
                <c:pt idx="4">
                  <c:v>88.42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497024"/>
        <c:axId val="11249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85.47</c:v>
                </c:pt>
                <c:pt idx="1">
                  <c:v>84.87</c:v>
                </c:pt>
                <c:pt idx="2">
                  <c:v>85.4</c:v>
                </c:pt>
                <c:pt idx="3">
                  <c:v>85.53</c:v>
                </c:pt>
                <c:pt idx="4">
                  <c:v>85.23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97024"/>
        <c:axId val="112498944"/>
      </c:lineChart>
      <c:dateAx>
        <c:axId val="11249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498944"/>
        <c:crosses val="autoZero"/>
        <c:auto val="1"/>
        <c:lblOffset val="100"/>
        <c:baseTimeUnit val="years"/>
      </c:dateAx>
      <c:valAx>
        <c:axId val="11249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497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2"/>
          <c:y val="0.15806945669028513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110.37</c:v>
                </c:pt>
                <c:pt idx="1">
                  <c:v>92.75</c:v>
                </c:pt>
                <c:pt idx="2">
                  <c:v>114.42</c:v>
                </c:pt>
                <c:pt idx="3">
                  <c:v>123.34</c:v>
                </c:pt>
                <c:pt idx="4">
                  <c:v>122.84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25632"/>
        <c:axId val="4512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108.43</c:v>
                </c:pt>
                <c:pt idx="1">
                  <c:v>105.61</c:v>
                </c:pt>
                <c:pt idx="2">
                  <c:v>106.41</c:v>
                </c:pt>
                <c:pt idx="3">
                  <c:v>106.89</c:v>
                </c:pt>
                <c:pt idx="4">
                  <c:v>109.04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25632"/>
        <c:axId val="45127552"/>
      </c:lineChart>
      <c:dateAx>
        <c:axId val="4512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127552"/>
        <c:crosses val="autoZero"/>
        <c:auto val="1"/>
        <c:lblOffset val="100"/>
        <c:baseTimeUnit val="years"/>
      </c:dateAx>
      <c:valAx>
        <c:axId val="45127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12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31.62</c:v>
                </c:pt>
                <c:pt idx="1">
                  <c:v>32.82</c:v>
                </c:pt>
                <c:pt idx="2">
                  <c:v>33.119999999999997</c:v>
                </c:pt>
                <c:pt idx="3">
                  <c:v>33.909999999999997</c:v>
                </c:pt>
                <c:pt idx="4">
                  <c:v>45.17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37280"/>
        <c:axId val="4514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34.47</c:v>
                </c:pt>
                <c:pt idx="1">
                  <c:v>35.53</c:v>
                </c:pt>
                <c:pt idx="2">
                  <c:v>36.36</c:v>
                </c:pt>
                <c:pt idx="3">
                  <c:v>37.340000000000003</c:v>
                </c:pt>
                <c:pt idx="4">
                  <c:v>44.31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80"/>
        <c:axId val="45147648"/>
      </c:lineChart>
      <c:dateAx>
        <c:axId val="4513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147648"/>
        <c:crosses val="autoZero"/>
        <c:auto val="1"/>
        <c:lblOffset val="100"/>
        <c:baseTimeUnit val="years"/>
      </c:dateAx>
      <c:valAx>
        <c:axId val="4514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13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1"/>
          <c:y val="0.1580694566902853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7.15</c:v>
                </c:pt>
                <c:pt idx="1">
                  <c:v>7.29</c:v>
                </c:pt>
                <c:pt idx="2">
                  <c:v>7.46</c:v>
                </c:pt>
                <c:pt idx="3">
                  <c:v>7.9</c:v>
                </c:pt>
                <c:pt idx="4">
                  <c:v>7.62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38880"/>
        <c:axId val="7894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6.06</c:v>
                </c:pt>
                <c:pt idx="1">
                  <c:v>6.47</c:v>
                </c:pt>
                <c:pt idx="2">
                  <c:v>7.8</c:v>
                </c:pt>
                <c:pt idx="3">
                  <c:v>8.39</c:v>
                </c:pt>
                <c:pt idx="4">
                  <c:v>10.09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38880"/>
        <c:axId val="78940800"/>
      </c:lineChart>
      <c:dateAx>
        <c:axId val="7893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940800"/>
        <c:crosses val="autoZero"/>
        <c:auto val="1"/>
        <c:lblOffset val="100"/>
        <c:baseTimeUnit val="years"/>
      </c:dateAx>
      <c:valAx>
        <c:axId val="7894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93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99" l="0.70000000000000062" r="0.70000000000000062" t="0.7500000000000129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7.71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68032"/>
        <c:axId val="11226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5.37</c:v>
                </c:pt>
                <c:pt idx="1">
                  <c:v>6.79</c:v>
                </c:pt>
                <c:pt idx="2">
                  <c:v>6.33</c:v>
                </c:pt>
                <c:pt idx="3">
                  <c:v>7.76</c:v>
                </c:pt>
                <c:pt idx="4">
                  <c:v>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68032"/>
        <c:axId val="112269952"/>
      </c:lineChart>
      <c:dateAx>
        <c:axId val="112268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269952"/>
        <c:crosses val="autoZero"/>
        <c:auto val="1"/>
        <c:lblOffset val="100"/>
        <c:baseTimeUnit val="years"/>
      </c:dateAx>
      <c:valAx>
        <c:axId val="112269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268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406.42</c:v>
                </c:pt>
                <c:pt idx="1">
                  <c:v>341.86</c:v>
                </c:pt>
                <c:pt idx="2">
                  <c:v>384.86</c:v>
                </c:pt>
                <c:pt idx="3">
                  <c:v>544.98</c:v>
                </c:pt>
                <c:pt idx="4">
                  <c:v>264.56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86336"/>
        <c:axId val="11231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792.56</c:v>
                </c:pt>
                <c:pt idx="1">
                  <c:v>832.37</c:v>
                </c:pt>
                <c:pt idx="2">
                  <c:v>852.01</c:v>
                </c:pt>
                <c:pt idx="3">
                  <c:v>909.68</c:v>
                </c:pt>
                <c:pt idx="4">
                  <c:v>382.09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86336"/>
        <c:axId val="112317184"/>
      </c:lineChart>
      <c:dateAx>
        <c:axId val="11228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317184"/>
        <c:crosses val="autoZero"/>
        <c:auto val="1"/>
        <c:lblOffset val="100"/>
        <c:baseTimeUnit val="years"/>
      </c:dateAx>
      <c:valAx>
        <c:axId val="112317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28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306.75</c:v>
                </c:pt>
                <c:pt idx="1">
                  <c:v>382.36</c:v>
                </c:pt>
                <c:pt idx="2">
                  <c:v>296.19</c:v>
                </c:pt>
                <c:pt idx="3">
                  <c:v>275.72000000000003</c:v>
                </c:pt>
                <c:pt idx="4">
                  <c:v>270.39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35104"/>
        <c:axId val="11233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403.05</c:v>
                </c:pt>
                <c:pt idx="1">
                  <c:v>403.15</c:v>
                </c:pt>
                <c:pt idx="2">
                  <c:v>391.4</c:v>
                </c:pt>
                <c:pt idx="3">
                  <c:v>382.65</c:v>
                </c:pt>
                <c:pt idx="4">
                  <c:v>385.06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35104"/>
        <c:axId val="112337280"/>
      </c:lineChart>
      <c:dateAx>
        <c:axId val="11233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337280"/>
        <c:crosses val="autoZero"/>
        <c:auto val="1"/>
        <c:lblOffset val="100"/>
        <c:baseTimeUnit val="years"/>
      </c:dateAx>
      <c:valAx>
        <c:axId val="112337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33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104.55</c:v>
                </c:pt>
                <c:pt idx="1">
                  <c:v>84.59</c:v>
                </c:pt>
                <c:pt idx="2">
                  <c:v>102.69</c:v>
                </c:pt>
                <c:pt idx="3">
                  <c:v>105.55</c:v>
                </c:pt>
                <c:pt idx="4">
                  <c:v>107.87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75680"/>
        <c:axId val="11239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97.63</c:v>
                </c:pt>
                <c:pt idx="1">
                  <c:v>94.86</c:v>
                </c:pt>
                <c:pt idx="2">
                  <c:v>95.91</c:v>
                </c:pt>
                <c:pt idx="3">
                  <c:v>96.1</c:v>
                </c:pt>
                <c:pt idx="4">
                  <c:v>99.07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75680"/>
        <c:axId val="112398336"/>
      </c:lineChart>
      <c:dateAx>
        <c:axId val="11237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398336"/>
        <c:crosses val="autoZero"/>
        <c:auto val="1"/>
        <c:lblOffset val="100"/>
        <c:baseTimeUnit val="years"/>
      </c:dateAx>
      <c:valAx>
        <c:axId val="11239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37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220.06</c:v>
                </c:pt>
                <c:pt idx="1">
                  <c:v>272.97000000000003</c:v>
                </c:pt>
                <c:pt idx="2">
                  <c:v>229.02</c:v>
                </c:pt>
                <c:pt idx="3">
                  <c:v>222.43</c:v>
                </c:pt>
                <c:pt idx="4">
                  <c:v>215.93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424064"/>
        <c:axId val="11242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172.59</c:v>
                </c:pt>
                <c:pt idx="1">
                  <c:v>179.14</c:v>
                </c:pt>
                <c:pt idx="2">
                  <c:v>179.29</c:v>
                </c:pt>
                <c:pt idx="3">
                  <c:v>178.39</c:v>
                </c:pt>
                <c:pt idx="4">
                  <c:v>173.03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24064"/>
        <c:axId val="112425984"/>
      </c:lineChart>
      <c:dateAx>
        <c:axId val="11242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425984"/>
        <c:crosses val="autoZero"/>
        <c:auto val="1"/>
        <c:lblOffset val="100"/>
        <c:baseTimeUnit val="years"/>
      </c:dateAx>
      <c:valAx>
        <c:axId val="11242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42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宮城県　亘理町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A5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34170</v>
      </c>
      <c r="AJ8" s="75"/>
      <c r="AK8" s="75"/>
      <c r="AL8" s="75"/>
      <c r="AM8" s="75"/>
      <c r="AN8" s="75"/>
      <c r="AO8" s="75"/>
      <c r="AP8" s="76"/>
      <c r="AQ8" s="57">
        <f>データ!R6</f>
        <v>73.599999999999994</v>
      </c>
      <c r="AR8" s="57"/>
      <c r="AS8" s="57"/>
      <c r="AT8" s="57"/>
      <c r="AU8" s="57"/>
      <c r="AV8" s="57"/>
      <c r="AW8" s="57"/>
      <c r="AX8" s="57"/>
      <c r="AY8" s="57">
        <f>データ!S6</f>
        <v>464.27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60.38</v>
      </c>
      <c r="K10" s="57"/>
      <c r="L10" s="57"/>
      <c r="M10" s="57"/>
      <c r="N10" s="57"/>
      <c r="O10" s="57"/>
      <c r="P10" s="57"/>
      <c r="Q10" s="57"/>
      <c r="R10" s="57">
        <f>データ!O6</f>
        <v>98.9</v>
      </c>
      <c r="S10" s="57"/>
      <c r="T10" s="57"/>
      <c r="U10" s="57"/>
      <c r="V10" s="57"/>
      <c r="W10" s="57"/>
      <c r="X10" s="57"/>
      <c r="Y10" s="57"/>
      <c r="Z10" s="65">
        <f>データ!P6</f>
        <v>4460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33733</v>
      </c>
      <c r="AJ10" s="65"/>
      <c r="AK10" s="65"/>
      <c r="AL10" s="65"/>
      <c r="AM10" s="65"/>
      <c r="AN10" s="65"/>
      <c r="AO10" s="65"/>
      <c r="AP10" s="65"/>
      <c r="AQ10" s="57">
        <f>データ!U6</f>
        <v>73.209999999999994</v>
      </c>
      <c r="AR10" s="57"/>
      <c r="AS10" s="57"/>
      <c r="AT10" s="57"/>
      <c r="AU10" s="57"/>
      <c r="AV10" s="57"/>
      <c r="AW10" s="57"/>
      <c r="AX10" s="57"/>
      <c r="AY10" s="57">
        <f>データ!V6</f>
        <v>460.77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106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43613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宮城県　亘理町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A5</v>
      </c>
      <c r="M6" s="32" t="str">
        <f t="shared" si="3"/>
        <v>-</v>
      </c>
      <c r="N6" s="32">
        <f t="shared" si="3"/>
        <v>60.38</v>
      </c>
      <c r="O6" s="32">
        <f t="shared" si="3"/>
        <v>98.9</v>
      </c>
      <c r="P6" s="32">
        <f t="shared" si="3"/>
        <v>4460</v>
      </c>
      <c r="Q6" s="32">
        <f t="shared" si="3"/>
        <v>34170</v>
      </c>
      <c r="R6" s="32">
        <f t="shared" si="3"/>
        <v>73.599999999999994</v>
      </c>
      <c r="S6" s="32">
        <f t="shared" si="3"/>
        <v>464.27</v>
      </c>
      <c r="T6" s="32">
        <f t="shared" si="3"/>
        <v>33733</v>
      </c>
      <c r="U6" s="32">
        <f t="shared" si="3"/>
        <v>73.209999999999994</v>
      </c>
      <c r="V6" s="32">
        <f t="shared" si="3"/>
        <v>460.77</v>
      </c>
      <c r="W6" s="33">
        <f>IF(W7="",NA(),W7)</f>
        <v>110.37</v>
      </c>
      <c r="X6" s="33">
        <f t="shared" ref="X6:AF6" si="4">IF(X7="",NA(),X7)</f>
        <v>92.75</v>
      </c>
      <c r="Y6" s="33">
        <f t="shared" si="4"/>
        <v>114.42</v>
      </c>
      <c r="Z6" s="33">
        <f t="shared" si="4"/>
        <v>123.34</v>
      </c>
      <c r="AA6" s="33">
        <f t="shared" si="4"/>
        <v>122.84</v>
      </c>
      <c r="AB6" s="33">
        <f t="shared" si="4"/>
        <v>108.43</v>
      </c>
      <c r="AC6" s="33">
        <f t="shared" si="4"/>
        <v>105.61</v>
      </c>
      <c r="AD6" s="33">
        <f t="shared" si="4"/>
        <v>106.41</v>
      </c>
      <c r="AE6" s="33">
        <f t="shared" si="4"/>
        <v>106.89</v>
      </c>
      <c r="AF6" s="33">
        <f t="shared" si="4"/>
        <v>109.04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3">
        <f t="shared" ref="AI6:AQ6" si="5">IF(AI7="",NA(),AI7)</f>
        <v>7.71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5.37</v>
      </c>
      <c r="AN6" s="33">
        <f t="shared" si="5"/>
        <v>6.79</v>
      </c>
      <c r="AO6" s="33">
        <f t="shared" si="5"/>
        <v>6.33</v>
      </c>
      <c r="AP6" s="33">
        <f t="shared" si="5"/>
        <v>7.76</v>
      </c>
      <c r="AQ6" s="33">
        <f t="shared" si="5"/>
        <v>3.77</v>
      </c>
      <c r="AR6" s="32" t="str">
        <f>IF(AR7="","",IF(AR7="-","【-】","【"&amp;SUBSTITUTE(TEXT(AR7,"#,##0.00"),"-","△")&amp;"】"))</f>
        <v>【0.81】</v>
      </c>
      <c r="AS6" s="33">
        <f>IF(AS7="",NA(),AS7)</f>
        <v>406.42</v>
      </c>
      <c r="AT6" s="33">
        <f t="shared" ref="AT6:BB6" si="6">IF(AT7="",NA(),AT7)</f>
        <v>341.86</v>
      </c>
      <c r="AU6" s="33">
        <f t="shared" si="6"/>
        <v>384.86</v>
      </c>
      <c r="AV6" s="33">
        <f t="shared" si="6"/>
        <v>544.98</v>
      </c>
      <c r="AW6" s="33">
        <f t="shared" si="6"/>
        <v>264.56</v>
      </c>
      <c r="AX6" s="33">
        <f t="shared" si="6"/>
        <v>792.56</v>
      </c>
      <c r="AY6" s="33">
        <f t="shared" si="6"/>
        <v>832.37</v>
      </c>
      <c r="AZ6" s="33">
        <f t="shared" si="6"/>
        <v>852.01</v>
      </c>
      <c r="BA6" s="33">
        <f t="shared" si="6"/>
        <v>909.68</v>
      </c>
      <c r="BB6" s="33">
        <f t="shared" si="6"/>
        <v>382.09</v>
      </c>
      <c r="BC6" s="32" t="str">
        <f>IF(BC7="","",IF(BC7="-","【-】","【"&amp;SUBSTITUTE(TEXT(BC7,"#,##0.00"),"-","△")&amp;"】"))</f>
        <v>【264.16】</v>
      </c>
      <c r="BD6" s="33">
        <f>IF(BD7="",NA(),BD7)</f>
        <v>306.75</v>
      </c>
      <c r="BE6" s="33">
        <f t="shared" ref="BE6:BM6" si="7">IF(BE7="",NA(),BE7)</f>
        <v>382.36</v>
      </c>
      <c r="BF6" s="33">
        <f t="shared" si="7"/>
        <v>296.19</v>
      </c>
      <c r="BG6" s="33">
        <f t="shared" si="7"/>
        <v>275.72000000000003</v>
      </c>
      <c r="BH6" s="33">
        <f t="shared" si="7"/>
        <v>270.39</v>
      </c>
      <c r="BI6" s="33">
        <f t="shared" si="7"/>
        <v>403.05</v>
      </c>
      <c r="BJ6" s="33">
        <f t="shared" si="7"/>
        <v>403.15</v>
      </c>
      <c r="BK6" s="33">
        <f t="shared" si="7"/>
        <v>391.4</v>
      </c>
      <c r="BL6" s="33">
        <f t="shared" si="7"/>
        <v>382.65</v>
      </c>
      <c r="BM6" s="33">
        <f t="shared" si="7"/>
        <v>385.06</v>
      </c>
      <c r="BN6" s="32" t="str">
        <f>IF(BN7="","",IF(BN7="-","【-】","【"&amp;SUBSTITUTE(TEXT(BN7,"#,##0.00"),"-","△")&amp;"】"))</f>
        <v>【283.72】</v>
      </c>
      <c r="BO6" s="33">
        <f>IF(BO7="",NA(),BO7)</f>
        <v>104.55</v>
      </c>
      <c r="BP6" s="33">
        <f t="shared" ref="BP6:BX6" si="8">IF(BP7="",NA(),BP7)</f>
        <v>84.59</v>
      </c>
      <c r="BQ6" s="33">
        <f t="shared" si="8"/>
        <v>102.69</v>
      </c>
      <c r="BR6" s="33">
        <f t="shared" si="8"/>
        <v>105.55</v>
      </c>
      <c r="BS6" s="33">
        <f t="shared" si="8"/>
        <v>107.87</v>
      </c>
      <c r="BT6" s="33">
        <f t="shared" si="8"/>
        <v>97.63</v>
      </c>
      <c r="BU6" s="33">
        <f t="shared" si="8"/>
        <v>94.86</v>
      </c>
      <c r="BV6" s="33">
        <f t="shared" si="8"/>
        <v>95.91</v>
      </c>
      <c r="BW6" s="33">
        <f t="shared" si="8"/>
        <v>96.1</v>
      </c>
      <c r="BX6" s="33">
        <f t="shared" si="8"/>
        <v>99.07</v>
      </c>
      <c r="BY6" s="32" t="str">
        <f>IF(BY7="","",IF(BY7="-","【-】","【"&amp;SUBSTITUTE(TEXT(BY7,"#,##0.00"),"-","△")&amp;"】"))</f>
        <v>【104.60】</v>
      </c>
      <c r="BZ6" s="33">
        <f>IF(BZ7="",NA(),BZ7)</f>
        <v>220.06</v>
      </c>
      <c r="CA6" s="33">
        <f t="shared" ref="CA6:CI6" si="9">IF(CA7="",NA(),CA7)</f>
        <v>272.97000000000003</v>
      </c>
      <c r="CB6" s="33">
        <f t="shared" si="9"/>
        <v>229.02</v>
      </c>
      <c r="CC6" s="33">
        <f t="shared" si="9"/>
        <v>222.43</v>
      </c>
      <c r="CD6" s="33">
        <f t="shared" si="9"/>
        <v>215.93</v>
      </c>
      <c r="CE6" s="33">
        <f t="shared" si="9"/>
        <v>172.59</v>
      </c>
      <c r="CF6" s="33">
        <f t="shared" si="9"/>
        <v>179.14</v>
      </c>
      <c r="CG6" s="33">
        <f t="shared" si="9"/>
        <v>179.29</v>
      </c>
      <c r="CH6" s="33">
        <f t="shared" si="9"/>
        <v>178.39</v>
      </c>
      <c r="CI6" s="33">
        <f t="shared" si="9"/>
        <v>173.03</v>
      </c>
      <c r="CJ6" s="32" t="str">
        <f>IF(CJ7="","",IF(CJ7="-","【-】","【"&amp;SUBSTITUTE(TEXT(CJ7,"#,##0.00"),"-","△")&amp;"】"))</f>
        <v>【164.21】</v>
      </c>
      <c r="CK6" s="33">
        <f>IF(CK7="",NA(),CK7)</f>
        <v>64.819999999999993</v>
      </c>
      <c r="CL6" s="33">
        <f t="shared" ref="CL6:CT6" si="10">IF(CL7="",NA(),CL7)</f>
        <v>59.03</v>
      </c>
      <c r="CM6" s="33">
        <f t="shared" si="10"/>
        <v>64.260000000000005</v>
      </c>
      <c r="CN6" s="33">
        <f t="shared" si="10"/>
        <v>64.61</v>
      </c>
      <c r="CO6" s="33">
        <f t="shared" si="10"/>
        <v>64.37</v>
      </c>
      <c r="CP6" s="33">
        <f t="shared" si="10"/>
        <v>60.17</v>
      </c>
      <c r="CQ6" s="33">
        <f t="shared" si="10"/>
        <v>58.76</v>
      </c>
      <c r="CR6" s="33">
        <f t="shared" si="10"/>
        <v>59.09</v>
      </c>
      <c r="CS6" s="33">
        <f t="shared" si="10"/>
        <v>59.23</v>
      </c>
      <c r="CT6" s="33">
        <f t="shared" si="10"/>
        <v>58.58</v>
      </c>
      <c r="CU6" s="32" t="str">
        <f>IF(CU7="","",IF(CU7="-","【-】","【"&amp;SUBSTITUTE(TEXT(CU7,"#,##0.00"),"-","△")&amp;"】"))</f>
        <v>【59.80】</v>
      </c>
      <c r="CV6" s="33">
        <f>IF(CV7="",NA(),CV7)</f>
        <v>91.46</v>
      </c>
      <c r="CW6" s="33">
        <f t="shared" ref="CW6:DE6" si="11">IF(CW7="",NA(),CW7)</f>
        <v>76.84</v>
      </c>
      <c r="CX6" s="33">
        <f t="shared" si="11"/>
        <v>86.18</v>
      </c>
      <c r="CY6" s="33">
        <f t="shared" si="11"/>
        <v>88.72</v>
      </c>
      <c r="CZ6" s="33">
        <f t="shared" si="11"/>
        <v>88.42</v>
      </c>
      <c r="DA6" s="33">
        <f t="shared" si="11"/>
        <v>85.47</v>
      </c>
      <c r="DB6" s="33">
        <f t="shared" si="11"/>
        <v>84.87</v>
      </c>
      <c r="DC6" s="33">
        <f t="shared" si="11"/>
        <v>85.4</v>
      </c>
      <c r="DD6" s="33">
        <f t="shared" si="11"/>
        <v>85.53</v>
      </c>
      <c r="DE6" s="33">
        <f t="shared" si="11"/>
        <v>85.23</v>
      </c>
      <c r="DF6" s="32" t="str">
        <f>IF(DF7="","",IF(DF7="-","【-】","【"&amp;SUBSTITUTE(TEXT(DF7,"#,##0.00"),"-","△")&amp;"】"))</f>
        <v>【89.78】</v>
      </c>
      <c r="DG6" s="33">
        <f>IF(DG7="",NA(),DG7)</f>
        <v>31.62</v>
      </c>
      <c r="DH6" s="33">
        <f t="shared" ref="DH6:DP6" si="12">IF(DH7="",NA(),DH7)</f>
        <v>32.82</v>
      </c>
      <c r="DI6" s="33">
        <f t="shared" si="12"/>
        <v>33.119999999999997</v>
      </c>
      <c r="DJ6" s="33">
        <f t="shared" si="12"/>
        <v>33.909999999999997</v>
      </c>
      <c r="DK6" s="33">
        <f t="shared" si="12"/>
        <v>45.17</v>
      </c>
      <c r="DL6" s="33">
        <f t="shared" si="12"/>
        <v>34.47</v>
      </c>
      <c r="DM6" s="33">
        <f t="shared" si="12"/>
        <v>35.53</v>
      </c>
      <c r="DN6" s="33">
        <f t="shared" si="12"/>
        <v>36.36</v>
      </c>
      <c r="DO6" s="33">
        <f t="shared" si="12"/>
        <v>37.340000000000003</v>
      </c>
      <c r="DP6" s="33">
        <f t="shared" si="12"/>
        <v>44.31</v>
      </c>
      <c r="DQ6" s="32" t="str">
        <f>IF(DQ7="","",IF(DQ7="-","【-】","【"&amp;SUBSTITUTE(TEXT(DQ7,"#,##0.00"),"-","△")&amp;"】"))</f>
        <v>【46.31】</v>
      </c>
      <c r="DR6" s="33">
        <f>IF(DR7="",NA(),DR7)</f>
        <v>7.15</v>
      </c>
      <c r="DS6" s="33">
        <f t="shared" ref="DS6:EA6" si="13">IF(DS7="",NA(),DS7)</f>
        <v>7.29</v>
      </c>
      <c r="DT6" s="33">
        <f t="shared" si="13"/>
        <v>7.46</v>
      </c>
      <c r="DU6" s="33">
        <f t="shared" si="13"/>
        <v>7.9</v>
      </c>
      <c r="DV6" s="33">
        <f t="shared" si="13"/>
        <v>7.62</v>
      </c>
      <c r="DW6" s="33">
        <f t="shared" si="13"/>
        <v>6.06</v>
      </c>
      <c r="DX6" s="33">
        <f t="shared" si="13"/>
        <v>6.47</v>
      </c>
      <c r="DY6" s="33">
        <f t="shared" si="13"/>
        <v>7.8</v>
      </c>
      <c r="DZ6" s="33">
        <f t="shared" si="13"/>
        <v>8.39</v>
      </c>
      <c r="EA6" s="33">
        <f t="shared" si="13"/>
        <v>10.09</v>
      </c>
      <c r="EB6" s="32" t="str">
        <f>IF(EB7="","",IF(EB7="-","【-】","【"&amp;SUBSTITUTE(TEXT(EB7,"#,##0.00"),"-","△")&amp;"】"))</f>
        <v>【12.42】</v>
      </c>
      <c r="EC6" s="33">
        <f>IF(EC7="",NA(),EC7)</f>
        <v>0.66</v>
      </c>
      <c r="ED6" s="33">
        <f t="shared" ref="ED6:EL6" si="14">IF(ED7="",NA(),ED7)</f>
        <v>0.37</v>
      </c>
      <c r="EE6" s="33">
        <f t="shared" si="14"/>
        <v>0.36</v>
      </c>
      <c r="EF6" s="33">
        <f t="shared" si="14"/>
        <v>0.43</v>
      </c>
      <c r="EG6" s="33">
        <f t="shared" si="14"/>
        <v>0.34</v>
      </c>
      <c r="EH6" s="33">
        <f t="shared" si="14"/>
        <v>0.68</v>
      </c>
      <c r="EI6" s="33">
        <f t="shared" si="14"/>
        <v>0.7</v>
      </c>
      <c r="EJ6" s="33">
        <f t="shared" si="14"/>
        <v>0.81</v>
      </c>
      <c r="EK6" s="33">
        <f t="shared" si="14"/>
        <v>0.59</v>
      </c>
      <c r="EL6" s="33">
        <f t="shared" si="14"/>
        <v>0.6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43613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60.38</v>
      </c>
      <c r="O7" s="36">
        <v>98.9</v>
      </c>
      <c r="P7" s="36">
        <v>4460</v>
      </c>
      <c r="Q7" s="36">
        <v>34170</v>
      </c>
      <c r="R7" s="36">
        <v>73.599999999999994</v>
      </c>
      <c r="S7" s="36">
        <v>464.27</v>
      </c>
      <c r="T7" s="36">
        <v>33733</v>
      </c>
      <c r="U7" s="36">
        <v>73.209999999999994</v>
      </c>
      <c r="V7" s="36">
        <v>460.77</v>
      </c>
      <c r="W7" s="36">
        <v>110.37</v>
      </c>
      <c r="X7" s="36">
        <v>92.75</v>
      </c>
      <c r="Y7" s="36">
        <v>114.42</v>
      </c>
      <c r="Z7" s="36">
        <v>123.34</v>
      </c>
      <c r="AA7" s="36">
        <v>122.84</v>
      </c>
      <c r="AB7" s="36">
        <v>108.43</v>
      </c>
      <c r="AC7" s="36">
        <v>105.61</v>
      </c>
      <c r="AD7" s="36">
        <v>106.41</v>
      </c>
      <c r="AE7" s="36">
        <v>106.89</v>
      </c>
      <c r="AF7" s="36">
        <v>109.04</v>
      </c>
      <c r="AG7" s="36">
        <v>113.03</v>
      </c>
      <c r="AH7" s="36">
        <v>0</v>
      </c>
      <c r="AI7" s="36">
        <v>7.71</v>
      </c>
      <c r="AJ7" s="36">
        <v>0</v>
      </c>
      <c r="AK7" s="36">
        <v>0</v>
      </c>
      <c r="AL7" s="36">
        <v>0</v>
      </c>
      <c r="AM7" s="36">
        <v>5.37</v>
      </c>
      <c r="AN7" s="36">
        <v>6.79</v>
      </c>
      <c r="AO7" s="36">
        <v>6.33</v>
      </c>
      <c r="AP7" s="36">
        <v>7.76</v>
      </c>
      <c r="AQ7" s="36">
        <v>3.77</v>
      </c>
      <c r="AR7" s="36">
        <v>0.81</v>
      </c>
      <c r="AS7" s="36">
        <v>406.42</v>
      </c>
      <c r="AT7" s="36">
        <v>341.86</v>
      </c>
      <c r="AU7" s="36">
        <v>384.86</v>
      </c>
      <c r="AV7" s="36">
        <v>544.98</v>
      </c>
      <c r="AW7" s="36">
        <v>264.56</v>
      </c>
      <c r="AX7" s="36">
        <v>792.56</v>
      </c>
      <c r="AY7" s="36">
        <v>832.37</v>
      </c>
      <c r="AZ7" s="36">
        <v>852.01</v>
      </c>
      <c r="BA7" s="36">
        <v>909.68</v>
      </c>
      <c r="BB7" s="36">
        <v>382.09</v>
      </c>
      <c r="BC7" s="36">
        <v>264.16000000000003</v>
      </c>
      <c r="BD7" s="36">
        <v>306.75</v>
      </c>
      <c r="BE7" s="36">
        <v>382.36</v>
      </c>
      <c r="BF7" s="36">
        <v>296.19</v>
      </c>
      <c r="BG7" s="36">
        <v>275.72000000000003</v>
      </c>
      <c r="BH7" s="36">
        <v>270.39</v>
      </c>
      <c r="BI7" s="36">
        <v>403.05</v>
      </c>
      <c r="BJ7" s="36">
        <v>403.15</v>
      </c>
      <c r="BK7" s="36">
        <v>391.4</v>
      </c>
      <c r="BL7" s="36">
        <v>382.65</v>
      </c>
      <c r="BM7" s="36">
        <v>385.06</v>
      </c>
      <c r="BN7" s="36">
        <v>283.72000000000003</v>
      </c>
      <c r="BO7" s="36">
        <v>104.55</v>
      </c>
      <c r="BP7" s="36">
        <v>84.59</v>
      </c>
      <c r="BQ7" s="36">
        <v>102.69</v>
      </c>
      <c r="BR7" s="36">
        <v>105.55</v>
      </c>
      <c r="BS7" s="36">
        <v>107.87</v>
      </c>
      <c r="BT7" s="36">
        <v>97.63</v>
      </c>
      <c r="BU7" s="36">
        <v>94.86</v>
      </c>
      <c r="BV7" s="36">
        <v>95.91</v>
      </c>
      <c r="BW7" s="36">
        <v>96.1</v>
      </c>
      <c r="BX7" s="36">
        <v>99.07</v>
      </c>
      <c r="BY7" s="36">
        <v>104.6</v>
      </c>
      <c r="BZ7" s="36">
        <v>220.06</v>
      </c>
      <c r="CA7" s="36">
        <v>272.97000000000003</v>
      </c>
      <c r="CB7" s="36">
        <v>229.02</v>
      </c>
      <c r="CC7" s="36">
        <v>222.43</v>
      </c>
      <c r="CD7" s="36">
        <v>215.93</v>
      </c>
      <c r="CE7" s="36">
        <v>172.59</v>
      </c>
      <c r="CF7" s="36">
        <v>179.14</v>
      </c>
      <c r="CG7" s="36">
        <v>179.29</v>
      </c>
      <c r="CH7" s="36">
        <v>178.39</v>
      </c>
      <c r="CI7" s="36">
        <v>173.03</v>
      </c>
      <c r="CJ7" s="36">
        <v>164.21</v>
      </c>
      <c r="CK7" s="36">
        <v>64.819999999999993</v>
      </c>
      <c r="CL7" s="36">
        <v>59.03</v>
      </c>
      <c r="CM7" s="36">
        <v>64.260000000000005</v>
      </c>
      <c r="CN7" s="36">
        <v>64.61</v>
      </c>
      <c r="CO7" s="36">
        <v>64.37</v>
      </c>
      <c r="CP7" s="36">
        <v>60.17</v>
      </c>
      <c r="CQ7" s="36">
        <v>58.76</v>
      </c>
      <c r="CR7" s="36">
        <v>59.09</v>
      </c>
      <c r="CS7" s="36">
        <v>59.23</v>
      </c>
      <c r="CT7" s="36">
        <v>58.58</v>
      </c>
      <c r="CU7" s="36">
        <v>59.8</v>
      </c>
      <c r="CV7" s="36">
        <v>91.46</v>
      </c>
      <c r="CW7" s="36">
        <v>76.84</v>
      </c>
      <c r="CX7" s="36">
        <v>86.18</v>
      </c>
      <c r="CY7" s="36">
        <v>88.72</v>
      </c>
      <c r="CZ7" s="36">
        <v>88.42</v>
      </c>
      <c r="DA7" s="36">
        <v>85.47</v>
      </c>
      <c r="DB7" s="36">
        <v>84.87</v>
      </c>
      <c r="DC7" s="36">
        <v>85.4</v>
      </c>
      <c r="DD7" s="36">
        <v>85.53</v>
      </c>
      <c r="DE7" s="36">
        <v>85.23</v>
      </c>
      <c r="DF7" s="36">
        <v>89.78</v>
      </c>
      <c r="DG7" s="36">
        <v>31.62</v>
      </c>
      <c r="DH7" s="36">
        <v>32.82</v>
      </c>
      <c r="DI7" s="36">
        <v>33.119999999999997</v>
      </c>
      <c r="DJ7" s="36">
        <v>33.909999999999997</v>
      </c>
      <c r="DK7" s="36">
        <v>45.17</v>
      </c>
      <c r="DL7" s="36">
        <v>34.47</v>
      </c>
      <c r="DM7" s="36">
        <v>35.53</v>
      </c>
      <c r="DN7" s="36">
        <v>36.36</v>
      </c>
      <c r="DO7" s="36">
        <v>37.340000000000003</v>
      </c>
      <c r="DP7" s="36">
        <v>44.31</v>
      </c>
      <c r="DQ7" s="36">
        <v>46.31</v>
      </c>
      <c r="DR7" s="36">
        <v>7.15</v>
      </c>
      <c r="DS7" s="36">
        <v>7.29</v>
      </c>
      <c r="DT7" s="36">
        <v>7.46</v>
      </c>
      <c r="DU7" s="36">
        <v>7.9</v>
      </c>
      <c r="DV7" s="36">
        <v>7.62</v>
      </c>
      <c r="DW7" s="36">
        <v>6.06</v>
      </c>
      <c r="DX7" s="36">
        <v>6.47</v>
      </c>
      <c r="DY7" s="36">
        <v>7.8</v>
      </c>
      <c r="DZ7" s="36">
        <v>8.39</v>
      </c>
      <c r="EA7" s="36">
        <v>10.09</v>
      </c>
      <c r="EB7" s="36">
        <v>12.42</v>
      </c>
      <c r="EC7" s="36">
        <v>0.66</v>
      </c>
      <c r="ED7" s="36">
        <v>0.37</v>
      </c>
      <c r="EE7" s="36">
        <v>0.36</v>
      </c>
      <c r="EF7" s="36">
        <v>0.43</v>
      </c>
      <c r="EG7" s="36">
        <v>0.34</v>
      </c>
      <c r="EH7" s="36">
        <v>0.68</v>
      </c>
      <c r="EI7" s="36">
        <v>0.7</v>
      </c>
      <c r="EJ7" s="36">
        <v>0.81</v>
      </c>
      <c r="EK7" s="36">
        <v>0.59</v>
      </c>
      <c r="EL7" s="36">
        <v>0.6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temp</cp:lastModifiedBy>
  <cp:lastPrinted>2016-02-26T05:25:37Z</cp:lastPrinted>
  <dcterms:created xsi:type="dcterms:W3CDTF">2016-01-18T04:40:04Z</dcterms:created>
  <dcterms:modified xsi:type="dcterms:W3CDTF">2016-02-26T06:50:15Z</dcterms:modified>
</cp:coreProperties>
</file>