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<sst xmlns="http://schemas.openxmlformats.org/spreadsheetml/2006/main" count="217" uniqueCount="107">
  <si>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</si>
  <si>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</si>
  <si>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</si>
  <si>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</si>
  <si>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</si>
  <si>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</si>
  <si>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</si>
  <si>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</si>
  <si>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</si>
  <si>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</si>
  <si>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</si>
  <si>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</si>
  <si>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</si>
  <si>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</si>
  <si>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</si>
  <si>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</si>
  <si>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</si>
  <si>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</si>
  <si>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</si>
  <si>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</si>
  <si>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</si>
  <si>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</si>
  <si>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</si>
  <si>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</si>
  <si>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</si>
  <si>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</si>
  <si>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</si>
  <si>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</si>
  <si>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</si>
  <si>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</si>
  <si>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</si>
  <si>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</si>
  <si>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</si>
  <si>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</si>
  <si>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</si>
  <si>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</si>
  <si>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</si>
  <si>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</si>
  <si>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</si>
  <si>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</si>
  <si>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</si>
  <si>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</si>
  <si>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</si>
  <si>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</si>
  <si>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</si>
  <si>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</si>
  <si>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</si>
  <si>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</si>
  <si>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</si>
  <si>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</si>
  <si>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</si>
  <si>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</si>
  <si>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</si>
  <si>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</si>
  <si>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</si>
  <si>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</si>
  <si>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</si>
  <si>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</si>
  <si>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</si>
  <si>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</si>
  <si>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</si>
  <si>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</si>
  <si>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</si>
  <si>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</si>
  <si>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</si>
  <si>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</si>
  <si>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</si>
  <si>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</si>
  <si>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</si>
  <si>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</si>
  <si>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</si>
  <si>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</si>
  <si>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</si>
  <si>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</si>
  <si>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</si>
  <si>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</si>
  <si>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</si>
  <si>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</si>
  <si>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</si>
  <si>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</si>
  <si>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</si>
  <si>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</si>
  <si>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</si>
  <si>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</si>
  <si>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</si>
  <si>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</si>
  <si>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</si>
  <si>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</si>
  <si>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</si>
  <si>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</si>
  <si>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</si>
  <si>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</si>
  <si>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</si>
  <si>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美里町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</si>
  <si>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</si>
  <si>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</si>
  <si>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</si>
  <si>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</si>
  <si>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</si>
  <si>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</si>
  <si>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</si>
  <si>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</si>
  <si>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</si>
  <si>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</si>
  <si>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固定資産減価償却率が類似団体と比較して低いのは、浄水場を新築したためと、南郷地域の石綿セメント管の更新が終了したためと考えられる。
しかしながら、管路経年化率が類似団体に比べ高いのは、小牛田地域の石綿セメント管の更新がまだ終了していないためと考えられる。
管路更新率は類似団体と同程度であり、毎年老朽管の更新を行っている状況にある。</t>
    <rPh sb="0" eb="2">
      <t>コテイ</t>
    </rPh>
    <rPh sb="2" eb="4">
      <t>シサン</t>
    </rPh>
    <rPh sb="4" eb="6">
      <t>ゲンカ</t>
    </rPh>
    <rPh sb="6" eb="8">
      <t>ショウキャク</t>
    </rPh>
    <rPh sb="8" eb="9">
      <t>リツ</t>
    </rPh>
    <rPh sb="10" eb="12">
      <t>ルイジ</t>
    </rPh>
    <rPh sb="12" eb="14">
      <t>ダンタイ</t>
    </rPh>
    <rPh sb="15" eb="17">
      <t>ヒカク</t>
    </rPh>
    <rPh sb="19" eb="20">
      <t>ヒク</t>
    </rPh>
    <rPh sb="24" eb="27">
      <t>ジョウスイジョウ</t>
    </rPh>
    <rPh sb="28" eb="30">
      <t>シンチク</t>
    </rPh>
    <rPh sb="36" eb="38">
      <t>ナンゴウ</t>
    </rPh>
    <rPh sb="38" eb="40">
      <t>チイキ</t>
    </rPh>
    <rPh sb="41" eb="43">
      <t>セキメン</t>
    </rPh>
    <rPh sb="47" eb="48">
      <t>カン</t>
    </rPh>
    <rPh sb="49" eb="51">
      <t>コウシン</t>
    </rPh>
    <rPh sb="52" eb="54">
      <t>シュウリョウ</t>
    </rPh>
    <rPh sb="59" eb="60">
      <t>カンガ</t>
    </rPh>
    <rPh sb="73" eb="75">
      <t>カンロ</t>
    </rPh>
    <rPh sb="75" eb="78">
      <t>ケイネンカ</t>
    </rPh>
    <rPh sb="78" eb="79">
      <t>リツ</t>
    </rPh>
    <rPh sb="80" eb="82">
      <t>ルイジ</t>
    </rPh>
    <rPh sb="82" eb="84">
      <t>ダンタイ</t>
    </rPh>
    <rPh sb="85" eb="86">
      <t>クラ</t>
    </rPh>
    <rPh sb="87" eb="88">
      <t>タカ</t>
    </rPh>
    <rPh sb="92" eb="95">
      <t>コゴタ</t>
    </rPh>
    <rPh sb="95" eb="97">
      <t>チイキ</t>
    </rPh>
    <rPh sb="98" eb="100">
      <t>セキメン</t>
    </rPh>
    <rPh sb="104" eb="105">
      <t>カン</t>
    </rPh>
    <rPh sb="106" eb="108">
      <t>コウシン</t>
    </rPh>
    <rPh sb="111" eb="113">
      <t>シュウリョウ</t>
    </rPh>
    <rPh sb="121" eb="122">
      <t>カンガ</t>
    </rPh>
    <rPh sb="128" eb="130">
      <t>カンロ</t>
    </rPh>
    <rPh sb="130" eb="132">
      <t>コウシン</t>
    </rPh>
    <rPh sb="132" eb="133">
      <t>リツ</t>
    </rPh>
    <rPh sb="134" eb="136">
      <t>ルイジ</t>
    </rPh>
    <rPh sb="136" eb="138">
      <t>ダンタイ</t>
    </rPh>
    <rPh sb="139" eb="142">
      <t>ドウテイド</t>
    </rPh>
    <rPh sb="146" eb="148">
      <t>マイトシ</t>
    </rPh>
    <rPh sb="148" eb="150">
      <t>ロウキュウ</t>
    </rPh>
    <rPh sb="150" eb="151">
      <t>カン</t>
    </rPh>
    <rPh sb="152" eb="154">
      <t>コウシン</t>
    </rPh>
    <rPh sb="155" eb="156">
      <t>オコナ</t>
    </rPh>
    <rPh sb="160" eb="162">
      <t>ジョウキョウ</t>
    </rPh>
    <phoneticPr fontId="4"/>
  </si>
  <si>
    <t>老朽管の更新を早急に進めたいが、原資になる料金収入が人口減少や節水機器の普及により減少している。
そのため、企業債により老朽管の更新を進めているが、毎年、企業債の償還金が増え、経営を圧迫している状況である。
水道料金については、平成25年度に料金改定を行ったが、料金回収率は100％に達していない。現在の水道料金は類似団体では、全国4位の高料金であり、さらなる水道料金の値上げは厳しい状況にある。
今後については、管路更新の優先順位を見直すなど、効率的に老朽管の更新を行い有収率を向上させる必要がある。
料金収入の増加が見込めないため、さらなる経費節減を行うため、業務の民間委託等を進めていく。</t>
    <rPh sb="0" eb="2">
      <t>ロウキュウ</t>
    </rPh>
    <rPh sb="2" eb="3">
      <t>カン</t>
    </rPh>
    <rPh sb="4" eb="6">
      <t>コウシン</t>
    </rPh>
    <rPh sb="7" eb="9">
      <t>ソウキュウ</t>
    </rPh>
    <rPh sb="10" eb="11">
      <t>スス</t>
    </rPh>
    <rPh sb="16" eb="18">
      <t>ゲンシ</t>
    </rPh>
    <rPh sb="21" eb="23">
      <t>リョウキン</t>
    </rPh>
    <rPh sb="23" eb="25">
      <t>シュウニュウ</t>
    </rPh>
    <rPh sb="26" eb="28">
      <t>ジンコウ</t>
    </rPh>
    <rPh sb="28" eb="30">
      <t>ゲンショウ</t>
    </rPh>
    <rPh sb="31" eb="33">
      <t>セッスイ</t>
    </rPh>
    <rPh sb="33" eb="35">
      <t>キキ</t>
    </rPh>
    <rPh sb="36" eb="38">
      <t>フキュウ</t>
    </rPh>
    <rPh sb="41" eb="43">
      <t>ゲンショウ</t>
    </rPh>
    <rPh sb="54" eb="56">
      <t>キギョウ</t>
    </rPh>
    <rPh sb="56" eb="57">
      <t>サイ</t>
    </rPh>
    <rPh sb="60" eb="62">
      <t>ロウキュウ</t>
    </rPh>
    <rPh sb="62" eb="63">
      <t>カン</t>
    </rPh>
    <rPh sb="64" eb="66">
      <t>コウシン</t>
    </rPh>
    <rPh sb="67" eb="68">
      <t>スス</t>
    </rPh>
    <rPh sb="74" eb="76">
      <t>マイトシ</t>
    </rPh>
    <rPh sb="77" eb="79">
      <t>キギョウ</t>
    </rPh>
    <rPh sb="79" eb="80">
      <t>サイ</t>
    </rPh>
    <rPh sb="81" eb="84">
      <t>ショウカンキン</t>
    </rPh>
    <rPh sb="85" eb="86">
      <t>フ</t>
    </rPh>
    <rPh sb="88" eb="90">
      <t>ケイエイ</t>
    </rPh>
    <rPh sb="91" eb="93">
      <t>アッパク</t>
    </rPh>
    <rPh sb="97" eb="99">
      <t>ジョウキョウ</t>
    </rPh>
    <rPh sb="104" eb="106">
      <t>スイドウ</t>
    </rPh>
    <rPh sb="106" eb="108">
      <t>リョウキン</t>
    </rPh>
    <rPh sb="114" eb="116">
      <t>ヘイセイ</t>
    </rPh>
    <rPh sb="118" eb="120">
      <t>ネンド</t>
    </rPh>
    <rPh sb="121" eb="123">
      <t>リョウキン</t>
    </rPh>
    <rPh sb="123" eb="125">
      <t>カイテイ</t>
    </rPh>
    <rPh sb="126" eb="127">
      <t>オコナ</t>
    </rPh>
    <rPh sb="131" eb="133">
      <t>リョウキン</t>
    </rPh>
    <rPh sb="133" eb="135">
      <t>カイシュウ</t>
    </rPh>
    <rPh sb="135" eb="136">
      <t>リツ</t>
    </rPh>
    <rPh sb="142" eb="143">
      <t>タッ</t>
    </rPh>
    <rPh sb="199" eb="201">
      <t>コンゴ</t>
    </rPh>
    <rPh sb="207" eb="209">
      <t>カンロ</t>
    </rPh>
    <rPh sb="209" eb="211">
      <t>コウシン</t>
    </rPh>
    <rPh sb="212" eb="214">
      <t>ユウセン</t>
    </rPh>
    <rPh sb="214" eb="216">
      <t>ジュンイ</t>
    </rPh>
    <rPh sb="217" eb="219">
      <t>ミナオ</t>
    </rPh>
    <rPh sb="223" eb="226">
      <t>コウリツテキ</t>
    </rPh>
    <rPh sb="227" eb="229">
      <t>ロウキュウ</t>
    </rPh>
    <rPh sb="229" eb="230">
      <t>カン</t>
    </rPh>
    <rPh sb="231" eb="233">
      <t>コウシン</t>
    </rPh>
    <rPh sb="234" eb="235">
      <t>オコナ</t>
    </rPh>
    <rPh sb="236" eb="238">
      <t>ユウシュウ</t>
    </rPh>
    <rPh sb="238" eb="239">
      <t>リツ</t>
    </rPh>
    <rPh sb="240" eb="242">
      <t>コウジョウ</t>
    </rPh>
    <rPh sb="245" eb="247">
      <t>ヒツヨウ</t>
    </rPh>
    <rPh sb="252" eb="254">
      <t>リョウキン</t>
    </rPh>
    <rPh sb="254" eb="256">
      <t>シュウニュウ</t>
    </rPh>
    <rPh sb="257" eb="259">
      <t>ゾウカ</t>
    </rPh>
    <rPh sb="260" eb="262">
      <t>ミコ</t>
    </rPh>
    <rPh sb="272" eb="274">
      <t>ケイヒ</t>
    </rPh>
    <rPh sb="274" eb="276">
      <t>セツゲン</t>
    </rPh>
    <rPh sb="277" eb="278">
      <t>オコナ</t>
    </rPh>
    <rPh sb="282" eb="284">
      <t>ギョウム</t>
    </rPh>
    <rPh sb="285" eb="287">
      <t>ミンカン</t>
    </rPh>
    <rPh sb="287" eb="289">
      <t>イタク</t>
    </rPh>
    <rPh sb="289" eb="290">
      <t>トウ</t>
    </rPh>
    <rPh sb="291" eb="292">
      <t>スス</t>
    </rPh>
    <phoneticPr fontId="4"/>
  </si>
  <si>
    <t xml:space="preserve">経営収支比率は100％、累積欠損金比率は0％であり、現時点では、赤字団体ではない。
また、料金回収率は100％に達しておらず、必要な経費を水道収入で確保できていない。給水原価が類似団体より120円も高いのが原因と考えられる。現在の給水原価を低く抑えるよう、さらなる経費の節減が必要である。
流動比率が類似団体より低いのは、現金等流動資産が減少し、企業債償還金の流動負債が毎年増えているのが原因であると考えられる。
企業債残高給水収益比率が類似団体より214.6％も高いのは類似団体より企業債残高が多いことが考えられる。企業債残高増加の原因は企業債による浄水場の新築及び南郷地域の石綿セメント管の更新をしたためである。
施設利用率は類似団体と同程度である。
有収率は、類似団体より8.25％も低いのは、水道管の漏水が多いのが原因と考えられる。
</t>
    <rPh sb="0" eb="2">
      <t>ケイエイ</t>
    </rPh>
    <rPh sb="2" eb="4">
      <t>シュウシ</t>
    </rPh>
    <rPh sb="4" eb="6">
      <t>ヒリツ</t>
    </rPh>
    <rPh sb="12" eb="14">
      <t>ルイセキ</t>
    </rPh>
    <rPh sb="14" eb="17">
      <t>ケッソンキン</t>
    </rPh>
    <rPh sb="17" eb="19">
      <t>ヒリツ</t>
    </rPh>
    <rPh sb="26" eb="29">
      <t>ゲンジテン</t>
    </rPh>
    <rPh sb="32" eb="34">
      <t>アカジ</t>
    </rPh>
    <rPh sb="34" eb="36">
      <t>ダンタイ</t>
    </rPh>
    <rPh sb="45" eb="47">
      <t>リョウキン</t>
    </rPh>
    <rPh sb="47" eb="49">
      <t>カイシュウ</t>
    </rPh>
    <rPh sb="49" eb="50">
      <t>リツ</t>
    </rPh>
    <rPh sb="56" eb="57">
      <t>タッ</t>
    </rPh>
    <rPh sb="63" eb="65">
      <t>ヒツヨウ</t>
    </rPh>
    <rPh sb="66" eb="68">
      <t>ケイヒ</t>
    </rPh>
    <rPh sb="69" eb="71">
      <t>スイドウ</t>
    </rPh>
    <rPh sb="71" eb="73">
      <t>シュウニュウ</t>
    </rPh>
    <rPh sb="74" eb="76">
      <t>カクホ</t>
    </rPh>
    <rPh sb="103" eb="105">
      <t>ゲンイン</t>
    </rPh>
    <rPh sb="106" eb="107">
      <t>カンガ</t>
    </rPh>
    <rPh sb="112" eb="114">
      <t>ゲンザイ</t>
    </rPh>
    <rPh sb="145" eb="147">
      <t>リュウドウ</t>
    </rPh>
    <rPh sb="147" eb="149">
      <t>ヒリツ</t>
    </rPh>
    <rPh sb="150" eb="152">
      <t>ルイジ</t>
    </rPh>
    <rPh sb="152" eb="154">
      <t>ダンタイ</t>
    </rPh>
    <rPh sb="156" eb="157">
      <t>ヒク</t>
    </rPh>
    <rPh sb="161" eb="163">
      <t>ゲンキン</t>
    </rPh>
    <rPh sb="163" eb="164">
      <t>トウ</t>
    </rPh>
    <rPh sb="164" eb="166">
      <t>リュウドウ</t>
    </rPh>
    <rPh sb="166" eb="168">
      <t>シサン</t>
    </rPh>
    <rPh sb="169" eb="171">
      <t>ゲンショウ</t>
    </rPh>
    <rPh sb="173" eb="175">
      <t>キギョウ</t>
    </rPh>
    <rPh sb="175" eb="176">
      <t>サイ</t>
    </rPh>
    <rPh sb="176" eb="178">
      <t>ショウカン</t>
    </rPh>
    <rPh sb="178" eb="179">
      <t>キン</t>
    </rPh>
    <rPh sb="180" eb="182">
      <t>リュウドウ</t>
    </rPh>
    <rPh sb="182" eb="184">
      <t>フサイ</t>
    </rPh>
    <rPh sb="185" eb="187">
      <t>マイトシ</t>
    </rPh>
    <rPh sb="187" eb="188">
      <t>フ</t>
    </rPh>
    <rPh sb="194" eb="196">
      <t>ゲンイン</t>
    </rPh>
    <rPh sb="200" eb="201">
      <t>カンガ</t>
    </rPh>
    <rPh sb="207" eb="209">
      <t>キギョウ</t>
    </rPh>
    <rPh sb="209" eb="210">
      <t>サイ</t>
    </rPh>
    <rPh sb="210" eb="212">
      <t>ザンダカ</t>
    </rPh>
    <rPh sb="212" eb="214">
      <t>キュウスイ</t>
    </rPh>
    <rPh sb="214" eb="216">
      <t>シュウエキ</t>
    </rPh>
    <rPh sb="216" eb="218">
      <t>ヒリツ</t>
    </rPh>
    <rPh sb="219" eb="221">
      <t>ルイジ</t>
    </rPh>
    <rPh sb="221" eb="223">
      <t>ダンタイ</t>
    </rPh>
    <rPh sb="232" eb="233">
      <t>タカ</t>
    </rPh>
    <rPh sb="236" eb="238">
      <t>ルイジ</t>
    </rPh>
    <rPh sb="238" eb="240">
      <t>ダンタイ</t>
    </rPh>
    <rPh sb="248" eb="249">
      <t>オオ</t>
    </rPh>
    <rPh sb="253" eb="254">
      <t>カンガ</t>
    </rPh>
    <rPh sb="259" eb="261">
      <t>キギョウ</t>
    </rPh>
    <rPh sb="261" eb="262">
      <t>サイ</t>
    </rPh>
    <rPh sb="262" eb="264">
      <t>ザンダカ</t>
    </rPh>
    <rPh sb="264" eb="266">
      <t>ゾウカ</t>
    </rPh>
    <rPh sb="267" eb="269">
      <t>ゲンイン</t>
    </rPh>
    <rPh sb="270" eb="272">
      <t>キギョウ</t>
    </rPh>
    <rPh sb="272" eb="273">
      <t>サイ</t>
    </rPh>
    <rPh sb="282" eb="283">
      <t>オヨ</t>
    </rPh>
    <rPh sb="309" eb="311">
      <t>シセツ</t>
    </rPh>
    <rPh sb="311" eb="314">
      <t>リヨウリツ</t>
    </rPh>
    <rPh sb="315" eb="317">
      <t>ルイジ</t>
    </rPh>
    <rPh sb="317" eb="319">
      <t>ダンタイ</t>
    </rPh>
    <rPh sb="320" eb="323">
      <t>ドウテイド</t>
    </rPh>
    <rPh sb="328" eb="330">
      <t>ユウシュウ</t>
    </rPh>
    <rPh sb="330" eb="331">
      <t>リツ</t>
    </rPh>
    <rPh sb="333" eb="335">
      <t>ルイジ</t>
    </rPh>
    <rPh sb="335" eb="337">
      <t>ダンタイ</t>
    </rPh>
    <rPh sb="345" eb="346">
      <t>ヒク</t>
    </rPh>
    <rPh sb="350" eb="352">
      <t>スイドウ</t>
    </rPh>
    <rPh sb="352" eb="353">
      <t>カン</t>
    </rPh>
    <rPh sb="354" eb="356">
      <t>ロウスイ</t>
    </rPh>
    <rPh sb="357" eb="358">
      <t>オオ</t>
    </rPh>
    <rPh sb="361" eb="363">
      <t>ゲンイン</t>
    </rPh>
    <rPh sb="364" eb="3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</si>
</sst>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0.45</c:v>
                </c:pt>
                <c:pt idx="1">
                  <c:v>0.5</c:v>
                </c:pt>
                <c:pt idx="2">
                  <c:v>0.38</c:v>
                </c:pt>
                <c:pt idx="3">
                  <c:v>0.35</c:v>
                </c:pt>
                <c:pt idx="4">
                  <c:v>0.69</c:v>
                </c:pt>
              </c:numCache>
            </c:numRef>
          </c:val>
        </c:ser>
        <c:dLbls>
          <c:showLegendKey val="0"/>
          <c:showVal val="0"/>
          <c:showCatName val="0"/>
          <c:showSerName val="0"/>
          <c:showPercent val="0"/>
          <c:showBubbleSize val="0"/>
        </c:dLbls>
        <c:gapWidth val="150"/>
        <c:axId val="139600256"/>
        <c:axId val="1396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39600256"/>
        <c:axId val="139602176"/>
      </c:lineChart>
      <c:dateAx>
        <c:axId val="139600256"/>
        <c:scaling>
          <c:orientation val="minMax"/>
        </c:scaling>
        <c:delete val="1"/>
        <c:axPos val="b"/>
        <c:numFmt formatCode="ge" sourceLinked="1"/>
        <c:majorTickMark val="none"/>
        <c:minorTickMark val="none"/>
        <c:tickLblPos val="none"/>
        <c:crossAx val="139602176"/>
        <c:crosses val="autoZero"/>
        <c:auto val="1"/>
        <c:lblOffset val="100"/>
        <c:baseTimeUnit val="years"/>
      </c:dateAx>
      <c:valAx>
        <c:axId val="1396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52.44</c:v>
                </c:pt>
                <c:pt idx="1">
                  <c:v>66.75</c:v>
                </c:pt>
                <c:pt idx="2">
                  <c:v>64.86</c:v>
                </c:pt>
                <c:pt idx="3">
                  <c:v>62.65</c:v>
                </c:pt>
                <c:pt idx="4">
                  <c:v>57.12</c:v>
                </c:pt>
              </c:numCache>
            </c:numRef>
          </c:val>
        </c:ser>
        <c:dLbls>
          <c:showLegendKey val="0"/>
          <c:showVal val="0"/>
          <c:showCatName val="0"/>
          <c:showSerName val="0"/>
          <c:showPercent val="0"/>
          <c:showBubbleSize val="0"/>
        </c:dLbls>
        <c:gapWidth val="150"/>
        <c:axId val="155541888"/>
        <c:axId val="155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55541888"/>
        <c:axId val="155543808"/>
      </c:lineChart>
      <c:dateAx>
        <c:axId val="155541888"/>
        <c:scaling>
          <c:orientation val="minMax"/>
        </c:scaling>
        <c:delete val="1"/>
        <c:axPos val="b"/>
        <c:numFmt formatCode="ge" sourceLinked="1"/>
        <c:majorTickMark val="none"/>
        <c:minorTickMark val="none"/>
        <c:tickLblPos val="none"/>
        <c:crossAx val="155543808"/>
        <c:crosses val="autoZero"/>
        <c:auto val="1"/>
        <c:lblOffset val="100"/>
        <c:baseTimeUnit val="years"/>
      </c:dateAx>
      <c:valAx>
        <c:axId val="155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83.65</c:v>
                </c:pt>
                <c:pt idx="1">
                  <c:v>61.66</c:v>
                </c:pt>
                <c:pt idx="2">
                  <c:v>66.86</c:v>
                </c:pt>
                <c:pt idx="3">
                  <c:v>68.41</c:v>
                </c:pt>
                <c:pt idx="4">
                  <c:v>74.77</c:v>
                </c:pt>
              </c:numCache>
            </c:numRef>
          </c:val>
        </c:ser>
        <c:dLbls>
          <c:showLegendKey val="0"/>
          <c:showVal val="0"/>
          <c:showCatName val="0"/>
          <c:showSerName val="0"/>
          <c:showPercent val="0"/>
          <c:showBubbleSize val="0"/>
        </c:dLbls>
        <c:gapWidth val="150"/>
        <c:axId val="155578368"/>
        <c:axId val="1555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55578368"/>
        <c:axId val="155580288"/>
      </c:lineChart>
      <c:dateAx>
        <c:axId val="155578368"/>
        <c:scaling>
          <c:orientation val="minMax"/>
        </c:scaling>
        <c:delete val="1"/>
        <c:axPos val="b"/>
        <c:numFmt formatCode="ge" sourceLinked="1"/>
        <c:majorTickMark val="none"/>
        <c:minorTickMark val="none"/>
        <c:tickLblPos val="none"/>
        <c:crossAx val="155580288"/>
        <c:crosses val="autoZero"/>
        <c:auto val="1"/>
        <c:lblOffset val="100"/>
        <c:baseTimeUnit val="years"/>
      </c:dateAx>
      <c:valAx>
        <c:axId val="1555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106.47</c:v>
                </c:pt>
                <c:pt idx="1">
                  <c:v>99.17</c:v>
                </c:pt>
                <c:pt idx="2">
                  <c:v>94.3</c:v>
                </c:pt>
                <c:pt idx="3">
                  <c:v>96.82</c:v>
                </c:pt>
                <c:pt idx="4">
                  <c:v>100.7</c:v>
                </c:pt>
              </c:numCache>
            </c:numRef>
          </c:val>
        </c:ser>
        <c:dLbls>
          <c:showLegendKey val="0"/>
          <c:showVal val="0"/>
          <c:showCatName val="0"/>
          <c:showSerName val="0"/>
          <c:showPercent val="0"/>
          <c:showBubbleSize val="0"/>
        </c:dLbls>
        <c:gapWidth val="150"/>
        <c:axId val="139628544"/>
        <c:axId val="1396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39628544"/>
        <c:axId val="139630464"/>
      </c:lineChart>
      <c:dateAx>
        <c:axId val="139628544"/>
        <c:scaling>
          <c:orientation val="minMax"/>
        </c:scaling>
        <c:delete val="1"/>
        <c:axPos val="b"/>
        <c:numFmt formatCode="ge" sourceLinked="1"/>
        <c:majorTickMark val="none"/>
        <c:minorTickMark val="none"/>
        <c:tickLblPos val="none"/>
        <c:crossAx val="139630464"/>
        <c:crosses val="autoZero"/>
        <c:auto val="1"/>
        <c:lblOffset val="100"/>
        <c:baseTimeUnit val="years"/>
      </c:dateAx>
      <c:valAx>
        <c:axId val="13963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24.47</c:v>
                </c:pt>
                <c:pt idx="1">
                  <c:v>25.93</c:v>
                </c:pt>
                <c:pt idx="2">
                  <c:v>27.05</c:v>
                </c:pt>
                <c:pt idx="3">
                  <c:v>28.26</c:v>
                </c:pt>
                <c:pt idx="4">
                  <c:v>33.19</c:v>
                </c:pt>
              </c:numCache>
            </c:numRef>
          </c:val>
        </c:ser>
        <c:dLbls>
          <c:showLegendKey val="0"/>
          <c:showVal val="0"/>
          <c:showCatName val="0"/>
          <c:showSerName val="0"/>
          <c:showPercent val="0"/>
          <c:showBubbleSize val="0"/>
        </c:dLbls>
        <c:gapWidth val="150"/>
        <c:axId val="139640192"/>
        <c:axId val="1396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39640192"/>
        <c:axId val="139646464"/>
      </c:lineChart>
      <c:dateAx>
        <c:axId val="139640192"/>
        <c:scaling>
          <c:orientation val="minMax"/>
        </c:scaling>
        <c:delete val="1"/>
        <c:axPos val="b"/>
        <c:numFmt formatCode="ge" sourceLinked="1"/>
        <c:majorTickMark val="none"/>
        <c:minorTickMark val="none"/>
        <c:tickLblPos val="none"/>
        <c:crossAx val="139646464"/>
        <c:crosses val="autoZero"/>
        <c:auto val="1"/>
        <c:lblOffset val="100"/>
        <c:baseTimeUnit val="years"/>
      </c:dateAx>
      <c:valAx>
        <c:axId val="1396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13.6</c:v>
                </c:pt>
                <c:pt idx="1">
                  <c:v>12.84</c:v>
                </c:pt>
                <c:pt idx="2">
                  <c:v>19.59</c:v>
                </c:pt>
                <c:pt idx="3">
                  <c:v>18.829999999999998</c:v>
                </c:pt>
                <c:pt idx="4">
                  <c:v>18.48</c:v>
                </c:pt>
              </c:numCache>
            </c:numRef>
          </c:val>
        </c:ser>
        <c:dLbls>
          <c:showLegendKey val="0"/>
          <c:showVal val="0"/>
          <c:showCatName val="0"/>
          <c:showSerName val="0"/>
          <c:showPercent val="0"/>
          <c:showBubbleSize val="0"/>
        </c:dLbls>
        <c:gapWidth val="150"/>
        <c:axId val="155259648"/>
        <c:axId val="155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55259648"/>
        <c:axId val="155261568"/>
      </c:lineChart>
      <c:dateAx>
        <c:axId val="155259648"/>
        <c:scaling>
          <c:orientation val="minMax"/>
        </c:scaling>
        <c:delete val="1"/>
        <c:axPos val="b"/>
        <c:numFmt formatCode="ge" sourceLinked="1"/>
        <c:majorTickMark val="none"/>
        <c:minorTickMark val="none"/>
        <c:tickLblPos val="none"/>
        <c:crossAx val="155261568"/>
        <c:crosses val="autoZero"/>
        <c:auto val="1"/>
        <c:lblOffset val="100"/>
        <c:baseTimeUnit val="years"/>
      </c:dateAx>
      <c:valAx>
        <c:axId val="155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10.11</c:v>
                </c:pt>
                <c:pt idx="2">
                  <c:v>6.93</c:v>
                </c:pt>
                <c:pt idx="3">
                  <c:v>4.0199999999999996</c:v>
                </c:pt>
                <c:pt idx="4" formatCode="#,##0.00;&quot;△&quot;#,##0.00">
                  <c:v>0</c:v>
                </c:pt>
              </c:numCache>
            </c:numRef>
          </c:val>
        </c:ser>
        <c:dLbls>
          <c:showLegendKey val="0"/>
          <c:showVal val="0"/>
          <c:showCatName val="0"/>
          <c:showSerName val="0"/>
          <c:showPercent val="0"/>
          <c:showBubbleSize val="0"/>
        </c:dLbls>
        <c:gapWidth val="150"/>
        <c:axId val="155280128"/>
        <c:axId val="155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55280128"/>
        <c:axId val="155282048"/>
      </c:lineChart>
      <c:dateAx>
        <c:axId val="155280128"/>
        <c:scaling>
          <c:orientation val="minMax"/>
        </c:scaling>
        <c:delete val="1"/>
        <c:axPos val="b"/>
        <c:numFmt formatCode="ge" sourceLinked="1"/>
        <c:majorTickMark val="none"/>
        <c:minorTickMark val="none"/>
        <c:tickLblPos val="none"/>
        <c:crossAx val="155282048"/>
        <c:crosses val="autoZero"/>
        <c:auto val="1"/>
        <c:lblOffset val="100"/>
        <c:baseTimeUnit val="years"/>
      </c:dateAx>
      <c:valAx>
        <c:axId val="15528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670.14</c:v>
                </c:pt>
                <c:pt idx="1">
                  <c:v>1234.43</c:v>
                </c:pt>
                <c:pt idx="2">
                  <c:v>1106.78</c:v>
                </c:pt>
                <c:pt idx="3">
                  <c:v>1155.01</c:v>
                </c:pt>
                <c:pt idx="4">
                  <c:v>202.22</c:v>
                </c:pt>
              </c:numCache>
            </c:numRef>
          </c:val>
        </c:ser>
        <c:dLbls>
          <c:showLegendKey val="0"/>
          <c:showVal val="0"/>
          <c:showCatName val="0"/>
          <c:showSerName val="0"/>
          <c:showPercent val="0"/>
          <c:showBubbleSize val="0"/>
        </c:dLbls>
        <c:gapWidth val="150"/>
        <c:axId val="155299840"/>
        <c:axId val="155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55299840"/>
        <c:axId val="155301760"/>
      </c:lineChart>
      <c:dateAx>
        <c:axId val="155299840"/>
        <c:scaling>
          <c:orientation val="minMax"/>
        </c:scaling>
        <c:delete val="1"/>
        <c:axPos val="b"/>
        <c:numFmt formatCode="ge" sourceLinked="1"/>
        <c:majorTickMark val="none"/>
        <c:minorTickMark val="none"/>
        <c:tickLblPos val="none"/>
        <c:crossAx val="155301760"/>
        <c:crosses val="autoZero"/>
        <c:auto val="1"/>
        <c:lblOffset val="100"/>
        <c:baseTimeUnit val="years"/>
      </c:dateAx>
      <c:valAx>
        <c:axId val="15530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718.45</c:v>
                </c:pt>
                <c:pt idx="1">
                  <c:v>751.79</c:v>
                </c:pt>
                <c:pt idx="2">
                  <c:v>698.08</c:v>
                </c:pt>
                <c:pt idx="3">
                  <c:v>677.9</c:v>
                </c:pt>
                <c:pt idx="4">
                  <c:v>607.33000000000004</c:v>
                </c:pt>
              </c:numCache>
            </c:numRef>
          </c:val>
        </c:ser>
        <c:dLbls>
          <c:showLegendKey val="0"/>
          <c:showVal val="0"/>
          <c:showCatName val="0"/>
          <c:showSerName val="0"/>
          <c:showPercent val="0"/>
          <c:showBubbleSize val="0"/>
        </c:dLbls>
        <c:gapWidth val="150"/>
        <c:axId val="155319680"/>
        <c:axId val="155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55319680"/>
        <c:axId val="155399680"/>
      </c:lineChart>
      <c:dateAx>
        <c:axId val="155319680"/>
        <c:scaling>
          <c:orientation val="minMax"/>
        </c:scaling>
        <c:delete val="1"/>
        <c:axPos val="b"/>
        <c:numFmt formatCode="ge" sourceLinked="1"/>
        <c:majorTickMark val="none"/>
        <c:minorTickMark val="none"/>
        <c:tickLblPos val="none"/>
        <c:crossAx val="155399680"/>
        <c:crosses val="autoZero"/>
        <c:auto val="1"/>
        <c:lblOffset val="100"/>
        <c:baseTimeUnit val="years"/>
      </c:dateAx>
      <c:valAx>
        <c:axId val="15539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96.41</c:v>
                </c:pt>
                <c:pt idx="1">
                  <c:v>87.13</c:v>
                </c:pt>
                <c:pt idx="2">
                  <c:v>88.95</c:v>
                </c:pt>
                <c:pt idx="3">
                  <c:v>90.65</c:v>
                </c:pt>
                <c:pt idx="4">
                  <c:v>95.17</c:v>
                </c:pt>
              </c:numCache>
            </c:numRef>
          </c:val>
        </c:ser>
        <c:dLbls>
          <c:showLegendKey val="0"/>
          <c:showVal val="0"/>
          <c:showCatName val="0"/>
          <c:showSerName val="0"/>
          <c:showPercent val="0"/>
          <c:showBubbleSize val="0"/>
        </c:dLbls>
        <c:gapWidth val="150"/>
        <c:axId val="155407872"/>
        <c:axId val="1554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55407872"/>
        <c:axId val="155409792"/>
      </c:lineChart>
      <c:dateAx>
        <c:axId val="155407872"/>
        <c:scaling>
          <c:orientation val="minMax"/>
        </c:scaling>
        <c:delete val="1"/>
        <c:axPos val="b"/>
        <c:numFmt formatCode="ge" sourceLinked="1"/>
        <c:majorTickMark val="none"/>
        <c:minorTickMark val="none"/>
        <c:tickLblPos val="none"/>
        <c:crossAx val="155409792"/>
        <c:crosses val="autoZero"/>
        <c:auto val="1"/>
        <c:lblOffset val="100"/>
        <c:baseTimeUnit val="years"/>
      </c:dateAx>
      <c:valAx>
        <c:axId val="1554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252.91</c:v>
                </c:pt>
                <c:pt idx="1">
                  <c:v>278.5</c:v>
                </c:pt>
                <c:pt idx="2">
                  <c:v>276.08</c:v>
                </c:pt>
                <c:pt idx="3">
                  <c:v>278.20999999999998</c:v>
                </c:pt>
                <c:pt idx="4">
                  <c:v>290.63</c:v>
                </c:pt>
              </c:numCache>
            </c:numRef>
          </c:val>
        </c:ser>
        <c:dLbls>
          <c:showLegendKey val="0"/>
          <c:showVal val="0"/>
          <c:showCatName val="0"/>
          <c:showSerName val="0"/>
          <c:showPercent val="0"/>
          <c:showBubbleSize val="0"/>
        </c:dLbls>
        <c:gapWidth val="150"/>
        <c:axId val="155517696"/>
        <c:axId val="155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55517696"/>
        <c:axId val="155519616"/>
      </c:lineChart>
      <c:dateAx>
        <c:axId val="155517696"/>
        <c:scaling>
          <c:orientation val="minMax"/>
        </c:scaling>
        <c:delete val="1"/>
        <c:axPos val="b"/>
        <c:numFmt formatCode="ge" sourceLinked="1"/>
        <c:majorTickMark val="none"/>
        <c:minorTickMark val="none"/>
        <c:tickLblPos val="none"/>
        <c:crossAx val="155519616"/>
        <c:crosses val="autoZero"/>
        <c:auto val="1"/>
        <c:lblOffset val="100"/>
        <c:baseTimeUnit val="years"/>
      </c:dateAx>
      <c:valAx>
        <c:axId val="155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美里町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25262</v>
      </c>
      <c r="AJ8" s="56"/>
      <c r="AK8" s="56"/>
      <c r="AL8" s="56"/>
      <c r="AM8" s="56"/>
      <c r="AN8" s="56"/>
      <c r="AO8" s="56"/>
      <c r="AP8" s="57"/>
      <c r="AQ8" s="47">
        <f>データ!R6</f>
        <v>74.900000000000006</v>
      </c>
      <c r="AR8" s="47"/>
      <c r="AS8" s="47"/>
      <c r="AT8" s="47"/>
      <c r="AU8" s="47"/>
      <c r="AV8" s="47"/>
      <c r="AW8" s="47"/>
      <c r="AX8" s="47"/>
      <c r="AY8" s="47">
        <f>データ!S6</f>
        <v>337.28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36.11</v>
      </c>
      <c r="K10" s="47"/>
      <c r="L10" s="47"/>
      <c r="M10" s="47"/>
      <c r="N10" s="47"/>
      <c r="O10" s="47"/>
      <c r="P10" s="47"/>
      <c r="Q10" s="47"/>
      <c r="R10" s="47">
        <f>データ!O6</f>
        <v>99.85</v>
      </c>
      <c r="S10" s="47"/>
      <c r="T10" s="47"/>
      <c r="U10" s="47"/>
      <c r="V10" s="47"/>
      <c r="W10" s="47"/>
      <c r="X10" s="47"/>
      <c r="Y10" s="47"/>
      <c r="Z10" s="78">
        <f>データ!P6</f>
        <v>5080</v>
      </c>
      <c r="AA10" s="78"/>
      <c r="AB10" s="78"/>
      <c r="AC10" s="78"/>
      <c r="AD10" s="78"/>
      <c r="AE10" s="78"/>
      <c r="AF10" s="78"/>
      <c r="AG10" s="78"/>
      <c r="AH10" s="2"/>
      <c r="AI10" s="78">
        <f>データ!T6</f>
        <v>25135</v>
      </c>
      <c r="AJ10" s="78"/>
      <c r="AK10" s="78"/>
      <c r="AL10" s="78"/>
      <c r="AM10" s="78"/>
      <c r="AN10" s="78"/>
      <c r="AO10" s="78"/>
      <c r="AP10" s="78"/>
      <c r="AQ10" s="47">
        <f>データ!U6</f>
        <v>73.36</v>
      </c>
      <c r="AR10" s="47"/>
      <c r="AS10" s="47"/>
      <c r="AT10" s="47"/>
      <c r="AU10" s="47"/>
      <c r="AV10" s="47"/>
      <c r="AW10" s="47"/>
      <c r="AX10" s="47"/>
      <c r="AY10" s="47">
        <f>データ!V6</f>
        <v>342.63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45055</v>
      </c>
      <c r="D6" s="31">
        <f t="shared" si="3"/>
        <v>46</v>
      </c>
      <c r="E6" s="31">
        <f t="shared" si="3"/>
        <v>1</v>
      </c>
      <c r="F6" s="31">
        <f t="shared" si="3"/>
        <v>0</v>
      </c>
      <c r="G6" s="31">
        <f t="shared" si="3"/>
        <v>1</v>
      </c>
      <c r="H6" s="31" t="str">
        <f t="shared" si="3"/>
        <v>宮城県　美里町</v>
      </c>
      <c r="I6" s="31" t="str">
        <f t="shared" si="3"/>
        <v>法適用</v>
      </c>
      <c r="J6" s="31" t="str">
        <f t="shared" si="3"/>
        <v>水道事業</v>
      </c>
      <c r="K6" s="31" t="str">
        <f t="shared" si="3"/>
        <v>末端給水事業</v>
      </c>
      <c r="L6" s="31" t="str">
        <f t="shared" si="3"/>
        <v>A6</v>
      </c>
      <c r="M6" s="32" t="str">
        <f t="shared" si="3"/>
        <v>-</v>
      </c>
      <c r="N6" s="32">
        <f t="shared" si="3"/>
        <v>36.11</v>
      </c>
      <c r="O6" s="32">
        <f t="shared" si="3"/>
        <v>99.85</v>
      </c>
      <c r="P6" s="32">
        <f t="shared" si="3"/>
        <v>5080</v>
      </c>
      <c r="Q6" s="32">
        <f t="shared" si="3"/>
        <v>25262</v>
      </c>
      <c r="R6" s="32">
        <f t="shared" si="3"/>
        <v>74.900000000000006</v>
      </c>
      <c r="S6" s="32">
        <f t="shared" si="3"/>
        <v>337.28</v>
      </c>
      <c r="T6" s="32">
        <f t="shared" si="3"/>
        <v>25135</v>
      </c>
      <c r="U6" s="32">
        <f t="shared" si="3"/>
        <v>73.36</v>
      </c>
      <c r="V6" s="32">
        <f t="shared" si="3"/>
        <v>342.63</v>
      </c>
      <c r="W6" s="33">
        <f>IF(W7="",NA(),W7)</f>
        <v>106.47</v>
      </c>
      <c r="X6" s="33">
        <f t="shared" ref="X6:AF6" si="4">IF(X7="",NA(),X7)</f>
        <v>99.17</v>
      </c>
      <c r="Y6" s="33">
        <f t="shared" si="4"/>
        <v>94.3</v>
      </c>
      <c r="Z6" s="33">
        <f t="shared" si="4"/>
        <v>96.82</v>
      </c>
      <c r="AA6" s="33">
        <f t="shared" si="4"/>
        <v>100.7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3">
        <f t="shared" ref="AI6:AQ6" si="5">IF(AI7="",NA(),AI7)</f>
        <v>10.11</v>
      </c>
      <c r="AJ6" s="33">
        <f t="shared" si="5"/>
        <v>6.93</v>
      </c>
      <c r="AK6" s="33">
        <f t="shared" si="5"/>
        <v>4.0199999999999996</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670.14</v>
      </c>
      <c r="AT6" s="33">
        <f t="shared" ref="AT6:BB6" si="6">IF(AT7="",NA(),AT7)</f>
        <v>1234.43</v>
      </c>
      <c r="AU6" s="33">
        <f t="shared" si="6"/>
        <v>1106.78</v>
      </c>
      <c r="AV6" s="33">
        <f t="shared" si="6"/>
        <v>1155.01</v>
      </c>
      <c r="AW6" s="33">
        <f t="shared" si="6"/>
        <v>202.22</v>
      </c>
      <c r="AX6" s="33">
        <f t="shared" si="6"/>
        <v>969.16</v>
      </c>
      <c r="AY6" s="33">
        <f t="shared" si="6"/>
        <v>995.5</v>
      </c>
      <c r="AZ6" s="33">
        <f t="shared" si="6"/>
        <v>915.5</v>
      </c>
      <c r="BA6" s="33">
        <f t="shared" si="6"/>
        <v>963.24</v>
      </c>
      <c r="BB6" s="33">
        <f t="shared" si="6"/>
        <v>381.53</v>
      </c>
      <c r="BC6" s="32" t="str">
        <f>IF(BC7="","",IF(BC7="-","【-】","【"&amp;SUBSTITUTE(TEXT(BC7,"#,##0.00"),"-","△")&amp;"】"))</f>
        <v>【264.16】</v>
      </c>
      <c r="BD6" s="33">
        <f>IF(BD7="",NA(),BD7)</f>
        <v>718.45</v>
      </c>
      <c r="BE6" s="33">
        <f t="shared" ref="BE6:BM6" si="7">IF(BE7="",NA(),BE7)</f>
        <v>751.79</v>
      </c>
      <c r="BF6" s="33">
        <f t="shared" si="7"/>
        <v>698.08</v>
      </c>
      <c r="BG6" s="33">
        <f t="shared" si="7"/>
        <v>677.9</v>
      </c>
      <c r="BH6" s="33">
        <f t="shared" si="7"/>
        <v>607.33000000000004</v>
      </c>
      <c r="BI6" s="33">
        <f t="shared" si="7"/>
        <v>421.66</v>
      </c>
      <c r="BJ6" s="33">
        <f t="shared" si="7"/>
        <v>414.59</v>
      </c>
      <c r="BK6" s="33">
        <f t="shared" si="7"/>
        <v>404.78</v>
      </c>
      <c r="BL6" s="33">
        <f t="shared" si="7"/>
        <v>400.38</v>
      </c>
      <c r="BM6" s="33">
        <f t="shared" si="7"/>
        <v>393.27</v>
      </c>
      <c r="BN6" s="32" t="str">
        <f>IF(BN7="","",IF(BN7="-","【-】","【"&amp;SUBSTITUTE(TEXT(BN7,"#,##0.00"),"-","△")&amp;"】"))</f>
        <v>【283.72】</v>
      </c>
      <c r="BO6" s="33">
        <f>IF(BO7="",NA(),BO7)</f>
        <v>96.41</v>
      </c>
      <c r="BP6" s="33">
        <f t="shared" ref="BP6:BX6" si="8">IF(BP7="",NA(),BP7)</f>
        <v>87.13</v>
      </c>
      <c r="BQ6" s="33">
        <f t="shared" si="8"/>
        <v>88.95</v>
      </c>
      <c r="BR6" s="33">
        <f t="shared" si="8"/>
        <v>90.65</v>
      </c>
      <c r="BS6" s="33">
        <f t="shared" si="8"/>
        <v>95.17</v>
      </c>
      <c r="BT6" s="33">
        <f t="shared" si="8"/>
        <v>99.51</v>
      </c>
      <c r="BU6" s="33">
        <f t="shared" si="8"/>
        <v>97.71</v>
      </c>
      <c r="BV6" s="33">
        <f t="shared" si="8"/>
        <v>98.07</v>
      </c>
      <c r="BW6" s="33">
        <f t="shared" si="8"/>
        <v>96.56</v>
      </c>
      <c r="BX6" s="33">
        <f t="shared" si="8"/>
        <v>100.47</v>
      </c>
      <c r="BY6" s="32" t="str">
        <f>IF(BY7="","",IF(BY7="-","【-】","【"&amp;SUBSTITUTE(TEXT(BY7,"#,##0.00"),"-","△")&amp;"】"))</f>
        <v>【104.60】</v>
      </c>
      <c r="BZ6" s="33">
        <f>IF(BZ7="",NA(),BZ7)</f>
        <v>252.91</v>
      </c>
      <c r="CA6" s="33">
        <f t="shared" ref="CA6:CI6" si="9">IF(CA7="",NA(),CA7)</f>
        <v>278.5</v>
      </c>
      <c r="CB6" s="33">
        <f t="shared" si="9"/>
        <v>276.08</v>
      </c>
      <c r="CC6" s="33">
        <f t="shared" si="9"/>
        <v>278.20999999999998</v>
      </c>
      <c r="CD6" s="33">
        <f t="shared" si="9"/>
        <v>290.63</v>
      </c>
      <c r="CE6" s="33">
        <f t="shared" si="9"/>
        <v>171.34</v>
      </c>
      <c r="CF6" s="33">
        <f t="shared" si="9"/>
        <v>173.56</v>
      </c>
      <c r="CG6" s="33">
        <f t="shared" si="9"/>
        <v>172.26</v>
      </c>
      <c r="CH6" s="33">
        <f t="shared" si="9"/>
        <v>177.14</v>
      </c>
      <c r="CI6" s="33">
        <f t="shared" si="9"/>
        <v>169.82</v>
      </c>
      <c r="CJ6" s="32" t="str">
        <f>IF(CJ7="","",IF(CJ7="-","【-】","【"&amp;SUBSTITUTE(TEXT(CJ7,"#,##0.00"),"-","△")&amp;"】"))</f>
        <v>【164.21】</v>
      </c>
      <c r="CK6" s="33">
        <f>IF(CK7="",NA(),CK7)</f>
        <v>52.44</v>
      </c>
      <c r="CL6" s="33">
        <f t="shared" ref="CL6:CT6" si="10">IF(CL7="",NA(),CL7)</f>
        <v>66.75</v>
      </c>
      <c r="CM6" s="33">
        <f t="shared" si="10"/>
        <v>64.86</v>
      </c>
      <c r="CN6" s="33">
        <f t="shared" si="10"/>
        <v>62.65</v>
      </c>
      <c r="CO6" s="33">
        <f t="shared" si="10"/>
        <v>57.12</v>
      </c>
      <c r="CP6" s="33">
        <f t="shared" si="10"/>
        <v>56.8</v>
      </c>
      <c r="CQ6" s="33">
        <f t="shared" si="10"/>
        <v>55.84</v>
      </c>
      <c r="CR6" s="33">
        <f t="shared" si="10"/>
        <v>55.68</v>
      </c>
      <c r="CS6" s="33">
        <f t="shared" si="10"/>
        <v>55.64</v>
      </c>
      <c r="CT6" s="33">
        <f t="shared" si="10"/>
        <v>55.13</v>
      </c>
      <c r="CU6" s="32" t="str">
        <f>IF(CU7="","",IF(CU7="-","【-】","【"&amp;SUBSTITUTE(TEXT(CU7,"#,##0.00"),"-","△")&amp;"】"))</f>
        <v>【59.80】</v>
      </c>
      <c r="CV6" s="33">
        <f>IF(CV7="",NA(),CV7)</f>
        <v>83.65</v>
      </c>
      <c r="CW6" s="33">
        <f t="shared" ref="CW6:DE6" si="11">IF(CW7="",NA(),CW7)</f>
        <v>61.66</v>
      </c>
      <c r="CX6" s="33">
        <f t="shared" si="11"/>
        <v>66.86</v>
      </c>
      <c r="CY6" s="33">
        <f t="shared" si="11"/>
        <v>68.41</v>
      </c>
      <c r="CZ6" s="33">
        <f t="shared" si="11"/>
        <v>74.77</v>
      </c>
      <c r="DA6" s="33">
        <f t="shared" si="11"/>
        <v>83.67</v>
      </c>
      <c r="DB6" s="33">
        <f t="shared" si="11"/>
        <v>83.11</v>
      </c>
      <c r="DC6" s="33">
        <f t="shared" si="11"/>
        <v>83.18</v>
      </c>
      <c r="DD6" s="33">
        <f t="shared" si="11"/>
        <v>83.09</v>
      </c>
      <c r="DE6" s="33">
        <f t="shared" si="11"/>
        <v>83</v>
      </c>
      <c r="DF6" s="32" t="str">
        <f>IF(DF7="","",IF(DF7="-","【-】","【"&amp;SUBSTITUTE(TEXT(DF7,"#,##0.00"),"-","△")&amp;"】"))</f>
        <v>【89.78】</v>
      </c>
      <c r="DG6" s="33">
        <f>IF(DG7="",NA(),DG7)</f>
        <v>24.47</v>
      </c>
      <c r="DH6" s="33">
        <f t="shared" ref="DH6:DP6" si="12">IF(DH7="",NA(),DH7)</f>
        <v>25.93</v>
      </c>
      <c r="DI6" s="33">
        <f t="shared" si="12"/>
        <v>27.05</v>
      </c>
      <c r="DJ6" s="33">
        <f t="shared" si="12"/>
        <v>28.26</v>
      </c>
      <c r="DK6" s="33">
        <f t="shared" si="12"/>
        <v>33.19</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13.6</v>
      </c>
      <c r="DS6" s="33">
        <f t="shared" ref="DS6:EA6" si="13">IF(DS7="",NA(),DS7)</f>
        <v>12.84</v>
      </c>
      <c r="DT6" s="33">
        <f t="shared" si="13"/>
        <v>19.59</v>
      </c>
      <c r="DU6" s="33">
        <f t="shared" si="13"/>
        <v>18.829999999999998</v>
      </c>
      <c r="DV6" s="33">
        <f t="shared" si="13"/>
        <v>18.48</v>
      </c>
      <c r="DW6" s="33">
        <f t="shared" si="13"/>
        <v>6.46</v>
      </c>
      <c r="DX6" s="33">
        <f t="shared" si="13"/>
        <v>6.63</v>
      </c>
      <c r="DY6" s="33">
        <f t="shared" si="13"/>
        <v>7.73</v>
      </c>
      <c r="DZ6" s="33">
        <f t="shared" si="13"/>
        <v>8.8699999999999992</v>
      </c>
      <c r="EA6" s="33">
        <f t="shared" si="13"/>
        <v>9.85</v>
      </c>
      <c r="EB6" s="32" t="str">
        <f>IF(EB7="","",IF(EB7="-","【-】","【"&amp;SUBSTITUTE(TEXT(EB7,"#,##0.00"),"-","△")&amp;"】"))</f>
        <v>【12.42】</v>
      </c>
      <c r="EC6" s="33">
        <f>IF(EC7="",NA(),EC7)</f>
        <v>0.45</v>
      </c>
      <c r="ED6" s="33">
        <f t="shared" ref="ED6:EL6" si="14">IF(ED7="",NA(),ED7)</f>
        <v>0.5</v>
      </c>
      <c r="EE6" s="33">
        <f t="shared" si="14"/>
        <v>0.38</v>
      </c>
      <c r="EF6" s="33">
        <f t="shared" si="14"/>
        <v>0.35</v>
      </c>
      <c r="EG6" s="33">
        <f t="shared" si="14"/>
        <v>0.69</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45055</v>
      </c>
      <c r="D7" s="35">
        <v>46</v>
      </c>
      <c r="E7" s="35">
        <v>1</v>
      </c>
      <c r="F7" s="35">
        <v>0</v>
      </c>
      <c r="G7" s="35">
        <v>1</v>
      </c>
      <c r="H7" s="35" t="s">
        <v>93</v>
      </c>
      <c r="I7" s="35" t="s">
        <v>94</v>
      </c>
      <c r="J7" s="35" t="s">
        <v>95</v>
      </c>
      <c r="K7" s="35" t="s">
        <v>96</v>
      </c>
      <c r="L7" s="35" t="s">
        <v>97</v>
      </c>
      <c r="M7" s="36" t="s">
        <v>98</v>
      </c>
      <c r="N7" s="36">
        <v>36.11</v>
      </c>
      <c r="O7" s="36">
        <v>99.85</v>
      </c>
      <c r="P7" s="36">
        <v>5080</v>
      </c>
      <c r="Q7" s="36">
        <v>25262</v>
      </c>
      <c r="R7" s="36">
        <v>74.900000000000006</v>
      </c>
      <c r="S7" s="36">
        <v>337.28</v>
      </c>
      <c r="T7" s="36">
        <v>25135</v>
      </c>
      <c r="U7" s="36">
        <v>73.36</v>
      </c>
      <c r="V7" s="36">
        <v>342.63</v>
      </c>
      <c r="W7" s="36">
        <v>106.47</v>
      </c>
      <c r="X7" s="36">
        <v>99.17</v>
      </c>
      <c r="Y7" s="36">
        <v>94.3</v>
      </c>
      <c r="Z7" s="36">
        <v>96.82</v>
      </c>
      <c r="AA7" s="36">
        <v>100.7</v>
      </c>
      <c r="AB7" s="36">
        <v>108.96</v>
      </c>
      <c r="AC7" s="36">
        <v>107.37</v>
      </c>
      <c r="AD7" s="36">
        <v>107.57</v>
      </c>
      <c r="AE7" s="36">
        <v>106.55</v>
      </c>
      <c r="AF7" s="36">
        <v>110.01</v>
      </c>
      <c r="AG7" s="36">
        <v>113.03</v>
      </c>
      <c r="AH7" s="36">
        <v>0</v>
      </c>
      <c r="AI7" s="36">
        <v>10.11</v>
      </c>
      <c r="AJ7" s="36">
        <v>6.93</v>
      </c>
      <c r="AK7" s="36">
        <v>4.0199999999999996</v>
      </c>
      <c r="AL7" s="36">
        <v>0</v>
      </c>
      <c r="AM7" s="36">
        <v>7.45</v>
      </c>
      <c r="AN7" s="36">
        <v>8.5</v>
      </c>
      <c r="AO7" s="36">
        <v>9.34</v>
      </c>
      <c r="AP7" s="36">
        <v>9.56</v>
      </c>
      <c r="AQ7" s="36">
        <v>2.8</v>
      </c>
      <c r="AR7" s="36">
        <v>0.81</v>
      </c>
      <c r="AS7" s="36">
        <v>670.14</v>
      </c>
      <c r="AT7" s="36">
        <v>1234.43</v>
      </c>
      <c r="AU7" s="36">
        <v>1106.78</v>
      </c>
      <c r="AV7" s="36">
        <v>1155.01</v>
      </c>
      <c r="AW7" s="36">
        <v>202.22</v>
      </c>
      <c r="AX7" s="36">
        <v>969.16</v>
      </c>
      <c r="AY7" s="36">
        <v>995.5</v>
      </c>
      <c r="AZ7" s="36">
        <v>915.5</v>
      </c>
      <c r="BA7" s="36">
        <v>963.24</v>
      </c>
      <c r="BB7" s="36">
        <v>381.53</v>
      </c>
      <c r="BC7" s="36">
        <v>264.16000000000003</v>
      </c>
      <c r="BD7" s="36">
        <v>718.45</v>
      </c>
      <c r="BE7" s="36">
        <v>751.79</v>
      </c>
      <c r="BF7" s="36">
        <v>698.08</v>
      </c>
      <c r="BG7" s="36">
        <v>677.9</v>
      </c>
      <c r="BH7" s="36">
        <v>607.33000000000004</v>
      </c>
      <c r="BI7" s="36">
        <v>421.66</v>
      </c>
      <c r="BJ7" s="36">
        <v>414.59</v>
      </c>
      <c r="BK7" s="36">
        <v>404.78</v>
      </c>
      <c r="BL7" s="36">
        <v>400.38</v>
      </c>
      <c r="BM7" s="36">
        <v>393.27</v>
      </c>
      <c r="BN7" s="36">
        <v>283.72000000000003</v>
      </c>
      <c r="BO7" s="36">
        <v>96.41</v>
      </c>
      <c r="BP7" s="36">
        <v>87.13</v>
      </c>
      <c r="BQ7" s="36">
        <v>88.95</v>
      </c>
      <c r="BR7" s="36">
        <v>90.65</v>
      </c>
      <c r="BS7" s="36">
        <v>95.17</v>
      </c>
      <c r="BT7" s="36">
        <v>99.51</v>
      </c>
      <c r="BU7" s="36">
        <v>97.71</v>
      </c>
      <c r="BV7" s="36">
        <v>98.07</v>
      </c>
      <c r="BW7" s="36">
        <v>96.56</v>
      </c>
      <c r="BX7" s="36">
        <v>100.47</v>
      </c>
      <c r="BY7" s="36">
        <v>104.6</v>
      </c>
      <c r="BZ7" s="36">
        <v>252.91</v>
      </c>
      <c r="CA7" s="36">
        <v>278.5</v>
      </c>
      <c r="CB7" s="36">
        <v>276.08</v>
      </c>
      <c r="CC7" s="36">
        <v>278.20999999999998</v>
      </c>
      <c r="CD7" s="36">
        <v>290.63</v>
      </c>
      <c r="CE7" s="36">
        <v>171.34</v>
      </c>
      <c r="CF7" s="36">
        <v>173.56</v>
      </c>
      <c r="CG7" s="36">
        <v>172.26</v>
      </c>
      <c r="CH7" s="36">
        <v>177.14</v>
      </c>
      <c r="CI7" s="36">
        <v>169.82</v>
      </c>
      <c r="CJ7" s="36">
        <v>164.21</v>
      </c>
      <c r="CK7" s="36">
        <v>52.44</v>
      </c>
      <c r="CL7" s="36">
        <v>66.75</v>
      </c>
      <c r="CM7" s="36">
        <v>64.86</v>
      </c>
      <c r="CN7" s="36">
        <v>62.65</v>
      </c>
      <c r="CO7" s="36">
        <v>57.12</v>
      </c>
      <c r="CP7" s="36">
        <v>56.8</v>
      </c>
      <c r="CQ7" s="36">
        <v>55.84</v>
      </c>
      <c r="CR7" s="36">
        <v>55.68</v>
      </c>
      <c r="CS7" s="36">
        <v>55.64</v>
      </c>
      <c r="CT7" s="36">
        <v>55.13</v>
      </c>
      <c r="CU7" s="36">
        <v>59.8</v>
      </c>
      <c r="CV7" s="36">
        <v>83.65</v>
      </c>
      <c r="CW7" s="36">
        <v>61.66</v>
      </c>
      <c r="CX7" s="36">
        <v>66.86</v>
      </c>
      <c r="CY7" s="36">
        <v>68.41</v>
      </c>
      <c r="CZ7" s="36">
        <v>74.77</v>
      </c>
      <c r="DA7" s="36">
        <v>83.67</v>
      </c>
      <c r="DB7" s="36">
        <v>83.11</v>
      </c>
      <c r="DC7" s="36">
        <v>83.18</v>
      </c>
      <c r="DD7" s="36">
        <v>83.09</v>
      </c>
      <c r="DE7" s="36">
        <v>83</v>
      </c>
      <c r="DF7" s="36">
        <v>89.78</v>
      </c>
      <c r="DG7" s="36">
        <v>24.47</v>
      </c>
      <c r="DH7" s="36">
        <v>25.93</v>
      </c>
      <c r="DI7" s="36">
        <v>27.05</v>
      </c>
      <c r="DJ7" s="36">
        <v>28.26</v>
      </c>
      <c r="DK7" s="36">
        <v>33.19</v>
      </c>
      <c r="DL7" s="36">
        <v>36.21</v>
      </c>
      <c r="DM7" s="36">
        <v>37.090000000000003</v>
      </c>
      <c r="DN7" s="36">
        <v>38.07</v>
      </c>
      <c r="DO7" s="36">
        <v>39.06</v>
      </c>
      <c r="DP7" s="36">
        <v>46.66</v>
      </c>
      <c r="DQ7" s="36">
        <v>46.31</v>
      </c>
      <c r="DR7" s="36">
        <v>13.6</v>
      </c>
      <c r="DS7" s="36">
        <v>12.84</v>
      </c>
      <c r="DT7" s="36">
        <v>19.59</v>
      </c>
      <c r="DU7" s="36">
        <v>18.829999999999998</v>
      </c>
      <c r="DV7" s="36">
        <v>18.48</v>
      </c>
      <c r="DW7" s="36">
        <v>6.46</v>
      </c>
      <c r="DX7" s="36">
        <v>6.63</v>
      </c>
      <c r="DY7" s="36">
        <v>7.73</v>
      </c>
      <c r="DZ7" s="36">
        <v>8.8699999999999992</v>
      </c>
      <c r="EA7" s="36">
        <v>9.85</v>
      </c>
      <c r="EB7" s="36">
        <v>12.42</v>
      </c>
      <c r="EC7" s="36">
        <v>0.45</v>
      </c>
      <c r="ED7" s="36">
        <v>0.5</v>
      </c>
      <c r="EE7" s="36">
        <v>0.38</v>
      </c>
      <c r="EF7" s="36">
        <v>0.35</v>
      </c>
      <c r="EG7" s="36">
        <v>0.69</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2016-02-03T07:14:06Z</dcterms:created>
  <dcterms:modified xsi:type="dcterms:W3CDTF">2016-02-25T07:53:52Z</dcterms:modified>
  <cp:category/>
</cp:coreProperties>
</file>