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<sst xmlns="http://schemas.openxmlformats.org/spreadsheetml/2006/main" count="221" uniqueCount="111">
  <si>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</si>
  <si>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</si>
  <si>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</si>
  <si>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</si>
  <si>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</si>
  <si>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</si>
  <si>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</si>
  <si>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</si>
  <si>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</si>
  <si>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</si>
  <si>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</si>
  <si>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</si>
  <si>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</si>
  <si>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</si>
  <si>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</si>
  <si>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</si>
  <si>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</si>
  <si>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</si>
  <si>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</si>
  <si>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</si>
  <si>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</si>
  <si>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</si>
  <si>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</si>
  <si>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</si>
  <si>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</si>
  <si>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</si>
  <si>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</si>
  <si>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</si>
  <si>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</si>
  <si>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</si>
  <si>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</si>
  <si>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</si>
  <si>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</si>
  <si>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</si>
  <si>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</si>
  <si>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</si>
  <si>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</si>
  <si>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</si>
  <si>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</si>
  <si>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</si>
  <si>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</si>
  <si>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</si>
  <si>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</si>
  <si>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</si>
  <si>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</si>
  <si>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</si>
  <si>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</si>
  <si>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</si>
  <si>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</si>
  <si>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</si>
  <si>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</si>
  <si>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</si>
  <si>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</si>
  <si>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</si>
  <si>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</si>
  <si>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</si>
  <si>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</si>
  <si>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</si>
  <si>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</si>
  <si>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</si>
  <si>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</si>
  <si>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</si>
  <si>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</si>
  <si>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</si>
  <si>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</si>
  <si>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</si>
  <si>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</si>
  <si>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</si>
  <si>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</si>
  <si>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</si>
  <si>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</si>
  <si>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</si>
  <si>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</si>
  <si>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</si>
  <si>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</si>
  <si>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</si>
  <si>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</si>
  <si>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</si>
  <si>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</si>
  <si>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</si>
  <si>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</si>
  <si>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</si>
  <si>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</si>
  <si>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</si>
  <si>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</si>
  <si>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</si>
  <si>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</si>
  <si>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</si>
  <si>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</si>
  <si>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</si>
  <si>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</si>
  <si>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</si>
  <si>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</si>
  <si>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</si>
  <si>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</si>
  <si>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</si>
  <si>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</si>
  <si>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</si>
  <si>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</si>
  <si>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</si>
  <si>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</si>
  <si>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</si>
  <si>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</si>
  <si>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</si>
  <si>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</si>
  <si>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</si>
  <si>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</si>
  <si>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</si>
  <si>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公営企業会計の導入に当たっては、平成27年度から平成31年度までの５年間で取り組むことが総務省から要請されているため、現在平成32年度の開始を目途に、その準備作業を進めている。</t>
    <rPh sb="185" eb="187">
      <t>ゲンザイ</t>
    </rPh>
    <rPh sb="187" eb="189">
      <t>ヘイセイ</t>
    </rPh>
    <rPh sb="191" eb="193">
      <t>ネンド</t>
    </rPh>
    <rPh sb="194" eb="196">
      <t>カイシ</t>
    </rPh>
    <rPh sb="197" eb="199">
      <t>モクト</t>
    </rPh>
    <rPh sb="208" eb="209">
      <t>スス</t>
    </rPh>
    <phoneticPr fontId="4"/>
  </si>
  <si>
    <t>　供用開始からまだ10数年ということ、及び現在復興事業により建設中のため、老朽化はほとんど見られないのが現状である。
　今後は、速やかな復興を行うと同時に、漁業集落排水処理計画と費用対効果を検証しながら、老朽化に対応していく予定である。</t>
    <rPh sb="1" eb="3">
      <t>キョウヨウ</t>
    </rPh>
    <rPh sb="3" eb="5">
      <t>カイシ</t>
    </rPh>
    <rPh sb="11" eb="13">
      <t>スウネン</t>
    </rPh>
    <rPh sb="19" eb="20">
      <t>オヨ</t>
    </rPh>
    <rPh sb="21" eb="23">
      <t>ゲンザイ</t>
    </rPh>
    <rPh sb="23" eb="25">
      <t>フッコウ</t>
    </rPh>
    <rPh sb="25" eb="27">
      <t>ジギョウ</t>
    </rPh>
    <rPh sb="30" eb="33">
      <t>ケンセツチュウ</t>
    </rPh>
    <rPh sb="37" eb="40">
      <t>ロウキュウカ</t>
    </rPh>
    <rPh sb="45" eb="46">
      <t>ミ</t>
    </rPh>
    <rPh sb="52" eb="54">
      <t>ゲンジョウ</t>
    </rPh>
    <rPh sb="60" eb="62">
      <t>コンゴ</t>
    </rPh>
    <rPh sb="64" eb="65">
      <t>スミ</t>
    </rPh>
    <rPh sb="68" eb="70">
      <t>フッコウ</t>
    </rPh>
    <rPh sb="71" eb="72">
      <t>オコナ</t>
    </rPh>
    <rPh sb="74" eb="76">
      <t>ドウジ</t>
    </rPh>
    <rPh sb="78" eb="80">
      <t>ギョギョウ</t>
    </rPh>
    <rPh sb="80" eb="82">
      <t>シュウラク</t>
    </rPh>
    <rPh sb="82" eb="84">
      <t>ハイスイ</t>
    </rPh>
    <rPh sb="84" eb="86">
      <t>ショリ</t>
    </rPh>
    <rPh sb="86" eb="88">
      <t>ケイカク</t>
    </rPh>
    <rPh sb="89" eb="94">
      <t>ヒヨウタイコウカ</t>
    </rPh>
    <rPh sb="95" eb="97">
      <t>ケンショウ</t>
    </rPh>
    <rPh sb="104" eb="105">
      <t>カ</t>
    </rPh>
    <rPh sb="106" eb="108">
      <t>タイオウ</t>
    </rPh>
    <rPh sb="112" eb="114">
      <t>ヨテイ</t>
    </rPh>
    <phoneticPr fontId="4"/>
  </si>
  <si>
    <t>　東日本大震災で発生した津波により集落の流出、浸水など甚大な被害を受けているため、集落の集団移転に伴う移転跡地の整備を行い漁村地域の早期の漁業再生と復興を図ることを目的に、現在処理施設等を建設中のため、全ての項目において良好とはいえない数値となっている。
　経費回収率については、震災により維持管理費が増加しているものの、利用者のほとんどが被災者のため、状況を鑑み使用料の改定増を先送りしているためである。
　水洗化率及び施設利用率については、震災により大幅に減少したが、その後施設の復旧に併せて年々増加しているのが現状である。
　企業債残高対事業規模比率及び汚水処理原価については、地理的な要因により類似団体と比較し建設コストの増が考えられる。地形的に個人設置の浄化槽も難しい地区のため、今後も同様の数値で推移すると考えられる。
　以上のような理由から、収益的収支比率が100%未満となっていると考えられる。
　今後については速やかな復興を行うと同時に、積極的な地方公営企業法の適用等により経理内容を明確化するとともに、使用料水準をより適正化し、経営の安定化に努める必要がある。
　なお、使用料は徹底した効率化・合理化がなされていることを前提に設定されるものであることから、建設費・維持管理費のより一層の削減に努める必要があると考えられる。</t>
    <rPh sb="1" eb="2">
      <t>ヒガシ</t>
    </rPh>
    <rPh sb="2" eb="4">
      <t>ニホン</t>
    </rPh>
    <rPh sb="4" eb="7">
      <t>ダイシンサイ</t>
    </rPh>
    <rPh sb="8" eb="10">
      <t>ハッセイ</t>
    </rPh>
    <rPh sb="12" eb="14">
      <t>ツナミ</t>
    </rPh>
    <rPh sb="17" eb="19">
      <t>シュウラク</t>
    </rPh>
    <rPh sb="20" eb="22">
      <t>リュウシュツ</t>
    </rPh>
    <rPh sb="23" eb="25">
      <t>シンスイ</t>
    </rPh>
    <rPh sb="27" eb="29">
      <t>ジンダイ</t>
    </rPh>
    <rPh sb="30" eb="32">
      <t>ヒガイ</t>
    </rPh>
    <rPh sb="33" eb="34">
      <t>ウ</t>
    </rPh>
    <rPh sb="41" eb="43">
      <t>シュウラク</t>
    </rPh>
    <rPh sb="44" eb="46">
      <t>シュウダン</t>
    </rPh>
    <rPh sb="46" eb="48">
      <t>イテン</t>
    </rPh>
    <rPh sb="49" eb="50">
      <t>トモナ</t>
    </rPh>
    <rPh sb="51" eb="53">
      <t>イテン</t>
    </rPh>
    <rPh sb="53" eb="55">
      <t>アトチ</t>
    </rPh>
    <rPh sb="56" eb="58">
      <t>セイビ</t>
    </rPh>
    <rPh sb="59" eb="60">
      <t>オコナ</t>
    </rPh>
    <rPh sb="61" eb="63">
      <t>ギョソン</t>
    </rPh>
    <rPh sb="63" eb="65">
      <t>チイキ</t>
    </rPh>
    <rPh sb="66" eb="68">
      <t>ソウキ</t>
    </rPh>
    <rPh sb="69" eb="71">
      <t>ギョギョウ</t>
    </rPh>
    <rPh sb="71" eb="73">
      <t>サイセイ</t>
    </rPh>
    <rPh sb="74" eb="76">
      <t>フッコウ</t>
    </rPh>
    <rPh sb="77" eb="78">
      <t>ハカ</t>
    </rPh>
    <rPh sb="82" eb="84">
      <t>モクテキ</t>
    </rPh>
    <rPh sb="86" eb="88">
      <t>ゲンザイ</t>
    </rPh>
    <rPh sb="88" eb="90">
      <t>ショリ</t>
    </rPh>
    <rPh sb="90" eb="92">
      <t>シセツ</t>
    </rPh>
    <rPh sb="92" eb="93">
      <t>トウ</t>
    </rPh>
    <rPh sb="94" eb="97">
      <t>ケンセツチュウ</t>
    </rPh>
    <rPh sb="101" eb="102">
      <t>スベ</t>
    </rPh>
    <rPh sb="104" eb="106">
      <t>コウモク</t>
    </rPh>
    <rPh sb="110" eb="112">
      <t>リョウコウ</t>
    </rPh>
    <rPh sb="118" eb="120">
      <t>スウチ</t>
    </rPh>
    <rPh sb="301" eb="303">
      <t>ルイジ</t>
    </rPh>
    <rPh sb="303" eb="305">
      <t>ダンタイ</t>
    </rPh>
    <rPh sb="306" eb="308">
      <t>ヒカク</t>
    </rPh>
    <rPh sb="315" eb="316">
      <t>ゾウ</t>
    </rPh>
    <rPh sb="323" eb="326">
      <t>チケイテキ</t>
    </rPh>
    <rPh sb="327" eb="329">
      <t>コジン</t>
    </rPh>
    <rPh sb="329" eb="331">
      <t>セッチ</t>
    </rPh>
    <rPh sb="332" eb="335">
      <t>ジョウカソウ</t>
    </rPh>
    <rPh sb="336" eb="337">
      <t>ムズカ</t>
    </rPh>
    <rPh sb="339" eb="341">
      <t>チク</t>
    </rPh>
    <rPh sb="345" eb="347">
      <t>コンゴ</t>
    </rPh>
    <rPh sb="348" eb="350">
      <t>ドウヨウ</t>
    </rPh>
    <rPh sb="351" eb="353">
      <t>スウチ</t>
    </rPh>
    <rPh sb="354" eb="356">
      <t>スイイ</t>
    </rPh>
    <rPh sb="359" eb="360">
      <t>カンガ</t>
    </rPh>
    <rPh sb="407" eb="409">
      <t>コンゴ</t>
    </rPh>
    <rPh sb="414" eb="415">
      <t>スミ</t>
    </rPh>
    <rPh sb="418" eb="420">
      <t>フッコウ</t>
    </rPh>
    <rPh sb="421" eb="422">
      <t>オコナ</t>
    </rPh>
    <rPh sb="424" eb="426">
      <t>ドウジ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</si>
</sst>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800064"/>
        <c:axId val="65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65800064"/>
        <c:axId val="65814528"/>
      </c:lineChart>
      <c:dateAx>
        <c:axId val="65800064"/>
        <c:scaling>
          <c:orientation val="minMax"/>
        </c:scaling>
        <c:delete val="1"/>
        <c:axPos val="b"/>
        <c:numFmt formatCode="ge" sourceLinked="1"/>
        <c:majorTickMark val="none"/>
        <c:minorTickMark val="none"/>
        <c:tickLblPos val="none"/>
        <c:crossAx val="65814528"/>
        <c:crosses val="autoZero"/>
        <c:auto val="1"/>
        <c:lblOffset val="100"/>
        <c:baseTimeUnit val="years"/>
      </c:dateAx>
      <c:valAx>
        <c:axId val="65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54.76</c:v>
                </c:pt>
                <c:pt idx="1">
                  <c:v>2.38</c:v>
                </c:pt>
                <c:pt idx="2">
                  <c:v>11.9</c:v>
                </c:pt>
                <c:pt idx="3">
                  <c:v>11.9</c:v>
                </c:pt>
                <c:pt idx="4">
                  <c:v>11.9</c:v>
                </c:pt>
              </c:numCache>
            </c:numRef>
          </c:val>
        </c:ser>
        <c:dLbls>
          <c:showLegendKey val="0"/>
          <c:showVal val="0"/>
          <c:showCatName val="0"/>
          <c:showSerName val="0"/>
          <c:showPercent val="0"/>
          <c:showBubbleSize val="0"/>
        </c:dLbls>
        <c:gapWidth val="150"/>
        <c:axId val="99691136"/>
        <c:axId val="996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9691136"/>
        <c:axId val="99693312"/>
      </c:lineChart>
      <c:dateAx>
        <c:axId val="99691136"/>
        <c:scaling>
          <c:orientation val="minMax"/>
        </c:scaling>
        <c:delete val="1"/>
        <c:axPos val="b"/>
        <c:numFmt formatCode="ge" sourceLinked="1"/>
        <c:majorTickMark val="none"/>
        <c:minorTickMark val="none"/>
        <c:tickLblPos val="none"/>
        <c:crossAx val="99693312"/>
        <c:crosses val="autoZero"/>
        <c:auto val="1"/>
        <c:lblOffset val="100"/>
        <c:baseTimeUnit val="years"/>
      </c:dateAx>
      <c:valAx>
        <c:axId val="996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93.62</c:v>
                </c:pt>
                <c:pt idx="1">
                  <c:v>91.74</c:v>
                </c:pt>
                <c:pt idx="2">
                  <c:v>33.75</c:v>
                </c:pt>
                <c:pt idx="3">
                  <c:v>39.39</c:v>
                </c:pt>
                <c:pt idx="4">
                  <c:v>50</c:v>
                </c:pt>
              </c:numCache>
            </c:numRef>
          </c:val>
        </c:ser>
        <c:dLbls>
          <c:showLegendKey val="0"/>
          <c:showVal val="0"/>
          <c:showCatName val="0"/>
          <c:showSerName val="0"/>
          <c:showPercent val="0"/>
          <c:showBubbleSize val="0"/>
        </c:dLbls>
        <c:gapWidth val="150"/>
        <c:axId val="99727232"/>
        <c:axId val="997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99727232"/>
        <c:axId val="99733504"/>
      </c:lineChart>
      <c:dateAx>
        <c:axId val="99727232"/>
        <c:scaling>
          <c:orientation val="minMax"/>
        </c:scaling>
        <c:delete val="1"/>
        <c:axPos val="b"/>
        <c:numFmt formatCode="ge" sourceLinked="1"/>
        <c:majorTickMark val="none"/>
        <c:minorTickMark val="none"/>
        <c:tickLblPos val="none"/>
        <c:crossAx val="99733504"/>
        <c:crosses val="autoZero"/>
        <c:auto val="1"/>
        <c:lblOffset val="100"/>
        <c:baseTimeUnit val="years"/>
      </c:dateAx>
      <c:valAx>
        <c:axId val="997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98.23</c:v>
                </c:pt>
                <c:pt idx="1">
                  <c:v>47.94</c:v>
                </c:pt>
                <c:pt idx="2">
                  <c:v>100</c:v>
                </c:pt>
                <c:pt idx="3">
                  <c:v>100</c:v>
                </c:pt>
                <c:pt idx="4">
                  <c:v>100</c:v>
                </c:pt>
              </c:numCache>
            </c:numRef>
          </c:val>
        </c:ser>
        <c:dLbls>
          <c:showLegendKey val="0"/>
          <c:showVal val="0"/>
          <c:showCatName val="0"/>
          <c:showSerName val="0"/>
          <c:showPercent val="0"/>
          <c:showBubbleSize val="0"/>
        </c:dLbls>
        <c:gapWidth val="150"/>
        <c:axId val="65844736"/>
        <c:axId val="658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844736"/>
        <c:axId val="65846656"/>
      </c:lineChart>
      <c:dateAx>
        <c:axId val="65844736"/>
        <c:scaling>
          <c:orientation val="minMax"/>
        </c:scaling>
        <c:delete val="1"/>
        <c:axPos val="b"/>
        <c:numFmt formatCode="ge" sourceLinked="1"/>
        <c:majorTickMark val="none"/>
        <c:minorTickMark val="none"/>
        <c:tickLblPos val="none"/>
        <c:crossAx val="65846656"/>
        <c:crosses val="autoZero"/>
        <c:auto val="1"/>
        <c:lblOffset val="100"/>
        <c:baseTimeUnit val="years"/>
      </c:dateAx>
      <c:valAx>
        <c:axId val="65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31712"/>
        <c:axId val="465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31712"/>
        <c:axId val="46533632"/>
      </c:lineChart>
      <c:dateAx>
        <c:axId val="46531712"/>
        <c:scaling>
          <c:orientation val="minMax"/>
        </c:scaling>
        <c:delete val="1"/>
        <c:axPos val="b"/>
        <c:numFmt formatCode="ge" sourceLinked="1"/>
        <c:majorTickMark val="none"/>
        <c:minorTickMark val="none"/>
        <c:tickLblPos val="none"/>
        <c:crossAx val="46533632"/>
        <c:crosses val="autoZero"/>
        <c:auto val="1"/>
        <c:lblOffset val="100"/>
        <c:baseTimeUnit val="years"/>
      </c:dateAx>
      <c:valAx>
        <c:axId val="465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73824"/>
        <c:axId val="46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73824"/>
        <c:axId val="46580096"/>
      </c:lineChart>
      <c:dateAx>
        <c:axId val="46573824"/>
        <c:scaling>
          <c:orientation val="minMax"/>
        </c:scaling>
        <c:delete val="1"/>
        <c:axPos val="b"/>
        <c:numFmt formatCode="ge" sourceLinked="1"/>
        <c:majorTickMark val="none"/>
        <c:minorTickMark val="none"/>
        <c:tickLblPos val="none"/>
        <c:crossAx val="46580096"/>
        <c:crosses val="autoZero"/>
        <c:auto val="1"/>
        <c:lblOffset val="100"/>
        <c:baseTimeUnit val="years"/>
      </c:dateAx>
      <c:valAx>
        <c:axId val="46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12960"/>
        <c:axId val="71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12960"/>
        <c:axId val="71123328"/>
      </c:lineChart>
      <c:dateAx>
        <c:axId val="71112960"/>
        <c:scaling>
          <c:orientation val="minMax"/>
        </c:scaling>
        <c:delete val="1"/>
        <c:axPos val="b"/>
        <c:numFmt formatCode="ge" sourceLinked="1"/>
        <c:majorTickMark val="none"/>
        <c:minorTickMark val="none"/>
        <c:tickLblPos val="none"/>
        <c:crossAx val="71123328"/>
        <c:crosses val="autoZero"/>
        <c:auto val="1"/>
        <c:lblOffset val="100"/>
        <c:baseTimeUnit val="years"/>
      </c:dateAx>
      <c:valAx>
        <c:axId val="71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45728"/>
        <c:axId val="71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45728"/>
        <c:axId val="71164288"/>
      </c:lineChart>
      <c:dateAx>
        <c:axId val="71145728"/>
        <c:scaling>
          <c:orientation val="minMax"/>
        </c:scaling>
        <c:delete val="1"/>
        <c:axPos val="b"/>
        <c:numFmt formatCode="ge" sourceLinked="1"/>
        <c:majorTickMark val="none"/>
        <c:minorTickMark val="none"/>
        <c:tickLblPos val="none"/>
        <c:crossAx val="71164288"/>
        <c:crosses val="autoZero"/>
        <c:auto val="1"/>
        <c:lblOffset val="100"/>
        <c:baseTimeUnit val="years"/>
      </c:dateAx>
      <c:valAx>
        <c:axId val="71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60.29</c:v>
                </c:pt>
                <c:pt idx="1">
                  <c:v>765.71</c:v>
                </c:pt>
                <c:pt idx="2">
                  <c:v>129.55000000000001</c:v>
                </c:pt>
                <c:pt idx="3">
                  <c:v>2241.2600000000002</c:v>
                </c:pt>
                <c:pt idx="4">
                  <c:v>5.62</c:v>
                </c:pt>
              </c:numCache>
            </c:numRef>
          </c:val>
        </c:ser>
        <c:dLbls>
          <c:showLegendKey val="0"/>
          <c:showVal val="0"/>
          <c:showCatName val="0"/>
          <c:showSerName val="0"/>
          <c:showPercent val="0"/>
          <c:showBubbleSize val="0"/>
        </c:dLbls>
        <c:gapWidth val="150"/>
        <c:axId val="99501952"/>
        <c:axId val="995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9501952"/>
        <c:axId val="99508224"/>
      </c:lineChart>
      <c:dateAx>
        <c:axId val="99501952"/>
        <c:scaling>
          <c:orientation val="minMax"/>
        </c:scaling>
        <c:delete val="1"/>
        <c:axPos val="b"/>
        <c:numFmt formatCode="ge" sourceLinked="1"/>
        <c:majorTickMark val="none"/>
        <c:minorTickMark val="none"/>
        <c:tickLblPos val="none"/>
        <c:crossAx val="99508224"/>
        <c:crosses val="autoZero"/>
        <c:auto val="1"/>
        <c:lblOffset val="100"/>
        <c:baseTimeUnit val="years"/>
      </c:dateAx>
      <c:valAx>
        <c:axId val="995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20.46</c:v>
                </c:pt>
                <c:pt idx="1">
                  <c:v>0.46</c:v>
                </c:pt>
                <c:pt idx="2">
                  <c:v>1.95</c:v>
                </c:pt>
                <c:pt idx="3">
                  <c:v>2.65</c:v>
                </c:pt>
                <c:pt idx="4">
                  <c:v>1.82</c:v>
                </c:pt>
              </c:numCache>
            </c:numRef>
          </c:val>
        </c:ser>
        <c:dLbls>
          <c:showLegendKey val="0"/>
          <c:showVal val="0"/>
          <c:showCatName val="0"/>
          <c:showSerName val="0"/>
          <c:showPercent val="0"/>
          <c:showBubbleSize val="0"/>
        </c:dLbls>
        <c:gapWidth val="150"/>
        <c:axId val="99546624"/>
        <c:axId val="995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9546624"/>
        <c:axId val="99548544"/>
      </c:lineChart>
      <c:dateAx>
        <c:axId val="99546624"/>
        <c:scaling>
          <c:orientation val="minMax"/>
        </c:scaling>
        <c:delete val="1"/>
        <c:axPos val="b"/>
        <c:numFmt formatCode="ge" sourceLinked="1"/>
        <c:majorTickMark val="none"/>
        <c:minorTickMark val="none"/>
        <c:tickLblPos val="none"/>
        <c:crossAx val="99548544"/>
        <c:crosses val="autoZero"/>
        <c:auto val="1"/>
        <c:lblOffset val="100"/>
        <c:baseTimeUnit val="years"/>
      </c:dateAx>
      <c:valAx>
        <c:axId val="995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863.23</c:v>
                </c:pt>
                <c:pt idx="1">
                  <c:v>44103.45</c:v>
                </c:pt>
                <c:pt idx="2">
                  <c:v>10123.25</c:v>
                </c:pt>
                <c:pt idx="3">
                  <c:v>7273.24</c:v>
                </c:pt>
                <c:pt idx="4">
                  <c:v>11185.3</c:v>
                </c:pt>
              </c:numCache>
            </c:numRef>
          </c:val>
        </c:ser>
        <c:dLbls>
          <c:showLegendKey val="0"/>
          <c:showVal val="0"/>
          <c:showCatName val="0"/>
          <c:showSerName val="0"/>
          <c:showPercent val="0"/>
          <c:showBubbleSize val="0"/>
        </c:dLbls>
        <c:gapWidth val="150"/>
        <c:axId val="99564544"/>
        <c:axId val="99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9564544"/>
        <c:axId val="99587200"/>
      </c:lineChart>
      <c:dateAx>
        <c:axId val="99564544"/>
        <c:scaling>
          <c:orientation val="minMax"/>
        </c:scaling>
        <c:delete val="1"/>
        <c:axPos val="b"/>
        <c:numFmt formatCode="ge" sourceLinked="1"/>
        <c:majorTickMark val="none"/>
        <c:minorTickMark val="none"/>
        <c:tickLblPos val="none"/>
        <c:crossAx val="99587200"/>
        <c:crosses val="autoZero"/>
        <c:auto val="1"/>
        <c:lblOffset val="100"/>
        <c:baseTimeUnit val="years"/>
      </c:dateAx>
      <c:valAx>
        <c:axId val="99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149874</v>
      </c>
      <c r="AM8" s="47"/>
      <c r="AN8" s="47"/>
      <c r="AO8" s="47"/>
      <c r="AP8" s="47"/>
      <c r="AQ8" s="47"/>
      <c r="AR8" s="47"/>
      <c r="AS8" s="47"/>
      <c r="AT8" s="43">
        <f>データ!S6</f>
        <v>554.5</v>
      </c>
      <c r="AU8" s="43"/>
      <c r="AV8" s="43"/>
      <c r="AW8" s="43"/>
      <c r="AX8" s="43"/>
      <c r="AY8" s="43"/>
      <c r="AZ8" s="43"/>
      <c r="BA8" s="43"/>
      <c r="BB8" s="43">
        <f>データ!T6</f>
        <v>270.29000000000002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0.04</v>
      </c>
      <c r="Q10" s="43"/>
      <c r="R10" s="43"/>
      <c r="S10" s="43"/>
      <c r="T10" s="43"/>
      <c r="U10" s="43"/>
      <c r="V10" s="43"/>
      <c r="W10" s="43">
        <f>データ!P6</f>
        <v>100</v>
      </c>
      <c r="X10" s="43"/>
      <c r="Y10" s="43"/>
      <c r="Z10" s="43"/>
      <c r="AA10" s="43"/>
      <c r="AB10" s="43"/>
      <c r="AC10" s="43"/>
      <c r="AD10" s="47">
        <f>データ!Q6</f>
        <v>3510</v>
      </c>
      <c r="AE10" s="47"/>
      <c r="AF10" s="47"/>
      <c r="AG10" s="47"/>
      <c r="AH10" s="47"/>
      <c r="AI10" s="47"/>
      <c r="AJ10" s="47"/>
      <c r="AK10" s="2"/>
      <c r="AL10" s="47">
        <f>データ!U6</f>
        <v>56</v>
      </c>
      <c r="AM10" s="47"/>
      <c r="AN10" s="47"/>
      <c r="AO10" s="47"/>
      <c r="AP10" s="47"/>
      <c r="AQ10" s="47"/>
      <c r="AR10" s="47"/>
      <c r="AS10" s="47"/>
      <c r="AT10" s="43">
        <f>データ!V6</f>
        <v>0.05</v>
      </c>
      <c r="AU10" s="43"/>
      <c r="AV10" s="43"/>
      <c r="AW10" s="43"/>
      <c r="AX10" s="43"/>
      <c r="AY10" s="43"/>
      <c r="AZ10" s="43"/>
      <c r="BA10" s="43"/>
      <c r="BB10" s="43">
        <f>データ!W6</f>
        <v>1120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42021</v>
      </c>
      <c r="D6" s="31">
        <f t="shared" si="3"/>
        <v>47</v>
      </c>
      <c r="E6" s="31">
        <f t="shared" si="3"/>
        <v>17</v>
      </c>
      <c r="F6" s="31">
        <f t="shared" si="3"/>
        <v>6</v>
      </c>
      <c r="G6" s="31">
        <f t="shared" si="3"/>
        <v>0</v>
      </c>
      <c r="H6" s="31" t="str">
        <f t="shared" si="3"/>
        <v>宮城県　石巻市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0.04</v>
      </c>
      <c r="P6" s="32">
        <f t="shared" si="3"/>
        <v>100</v>
      </c>
      <c r="Q6" s="32">
        <f t="shared" si="3"/>
        <v>3510</v>
      </c>
      <c r="R6" s="32">
        <f t="shared" si="3"/>
        <v>149874</v>
      </c>
      <c r="S6" s="32">
        <f t="shared" si="3"/>
        <v>554.5</v>
      </c>
      <c r="T6" s="32">
        <f t="shared" si="3"/>
        <v>270.29000000000002</v>
      </c>
      <c r="U6" s="32">
        <f t="shared" si="3"/>
        <v>56</v>
      </c>
      <c r="V6" s="32">
        <f t="shared" si="3"/>
        <v>0.05</v>
      </c>
      <c r="W6" s="32">
        <f t="shared" si="3"/>
        <v>1120</v>
      </c>
      <c r="X6" s="33">
        <f>IF(X7="",NA(),X7)</f>
        <v>98.23</v>
      </c>
      <c r="Y6" s="33">
        <f t="shared" ref="Y6:AG6" si="4">IF(Y7="",NA(),Y7)</f>
        <v>47.94</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60.29</v>
      </c>
      <c r="BF6" s="33">
        <f t="shared" ref="BF6:BN6" si="7">IF(BF7="",NA(),BF7)</f>
        <v>765.71</v>
      </c>
      <c r="BG6" s="33">
        <f t="shared" si="7"/>
        <v>129.55000000000001</v>
      </c>
      <c r="BH6" s="33">
        <f t="shared" si="7"/>
        <v>2241.2600000000002</v>
      </c>
      <c r="BI6" s="33">
        <f t="shared" si="7"/>
        <v>5.62</v>
      </c>
      <c r="BJ6" s="33">
        <f t="shared" si="7"/>
        <v>1546.01</v>
      </c>
      <c r="BK6" s="33">
        <f t="shared" si="7"/>
        <v>1723.1</v>
      </c>
      <c r="BL6" s="33">
        <f t="shared" si="7"/>
        <v>1665.33</v>
      </c>
      <c r="BM6" s="33">
        <f t="shared" si="7"/>
        <v>1716.47</v>
      </c>
      <c r="BN6" s="33">
        <f t="shared" si="7"/>
        <v>1741.94</v>
      </c>
      <c r="BO6" s="32" t="str">
        <f>IF(BO7="","",IF(BO7="-","【-】","【"&amp;SUBSTITUTE(TEXT(BO7,"#,##0.00"),"-","△")&amp;"】"))</f>
        <v>【1,078.58】</v>
      </c>
      <c r="BP6" s="33">
        <f>IF(BP7="",NA(),BP7)</f>
        <v>20.46</v>
      </c>
      <c r="BQ6" s="33">
        <f t="shared" ref="BQ6:BY6" si="8">IF(BQ7="",NA(),BQ7)</f>
        <v>0.46</v>
      </c>
      <c r="BR6" s="33">
        <f t="shared" si="8"/>
        <v>1.95</v>
      </c>
      <c r="BS6" s="33">
        <f t="shared" si="8"/>
        <v>2.65</v>
      </c>
      <c r="BT6" s="33">
        <f t="shared" si="8"/>
        <v>1.82</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863.23</v>
      </c>
      <c r="CB6" s="33">
        <f t="shared" ref="CB6:CJ6" si="9">IF(CB7="",NA(),CB7)</f>
        <v>44103.45</v>
      </c>
      <c r="CC6" s="33">
        <f t="shared" si="9"/>
        <v>10123.25</v>
      </c>
      <c r="CD6" s="33">
        <f t="shared" si="9"/>
        <v>7273.24</v>
      </c>
      <c r="CE6" s="33">
        <f t="shared" si="9"/>
        <v>11185.3</v>
      </c>
      <c r="CF6" s="33">
        <f t="shared" si="9"/>
        <v>438.41</v>
      </c>
      <c r="CG6" s="33">
        <f t="shared" si="9"/>
        <v>459.38</v>
      </c>
      <c r="CH6" s="33">
        <f t="shared" si="9"/>
        <v>438.71</v>
      </c>
      <c r="CI6" s="33">
        <f t="shared" si="9"/>
        <v>463.38</v>
      </c>
      <c r="CJ6" s="33">
        <f t="shared" si="9"/>
        <v>510.15</v>
      </c>
      <c r="CK6" s="32" t="str">
        <f>IF(CK7="","",IF(CK7="-","【-】","【"&amp;SUBSTITUTE(TEXT(CK7,"#,##0.00"),"-","△")&amp;"】"))</f>
        <v>【419.50】</v>
      </c>
      <c r="CL6" s="33">
        <f>IF(CL7="",NA(),CL7)</f>
        <v>54.76</v>
      </c>
      <c r="CM6" s="33">
        <f t="shared" ref="CM6:CU6" si="10">IF(CM7="",NA(),CM7)</f>
        <v>2.38</v>
      </c>
      <c r="CN6" s="33">
        <f t="shared" si="10"/>
        <v>11.9</v>
      </c>
      <c r="CO6" s="33">
        <f t="shared" si="10"/>
        <v>11.9</v>
      </c>
      <c r="CP6" s="33">
        <f t="shared" si="10"/>
        <v>11.9</v>
      </c>
      <c r="CQ6" s="33">
        <f t="shared" si="10"/>
        <v>31.9</v>
      </c>
      <c r="CR6" s="33">
        <f t="shared" si="10"/>
        <v>32.04</v>
      </c>
      <c r="CS6" s="33">
        <f t="shared" si="10"/>
        <v>33.81</v>
      </c>
      <c r="CT6" s="33">
        <f t="shared" si="10"/>
        <v>31.37</v>
      </c>
      <c r="CU6" s="33">
        <f t="shared" si="10"/>
        <v>29.86</v>
      </c>
      <c r="CV6" s="32" t="str">
        <f>IF(CV7="","",IF(CV7="-","【-】","【"&amp;SUBSTITUTE(TEXT(CV7,"#,##0.00"),"-","△")&amp;"】"))</f>
        <v>【35.64】</v>
      </c>
      <c r="CW6" s="33">
        <f>IF(CW7="",NA(),CW7)</f>
        <v>93.62</v>
      </c>
      <c r="CX6" s="33">
        <f t="shared" ref="CX6:DF6" si="11">IF(CX7="",NA(),CX7)</f>
        <v>91.74</v>
      </c>
      <c r="CY6" s="33">
        <f t="shared" si="11"/>
        <v>33.75</v>
      </c>
      <c r="CZ6" s="33">
        <f t="shared" si="11"/>
        <v>39.39</v>
      </c>
      <c r="DA6" s="33">
        <f t="shared" si="11"/>
        <v>50</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42021</v>
      </c>
      <c r="D7" s="35">
        <v>47</v>
      </c>
      <c r="E7" s="35">
        <v>17</v>
      </c>
      <c r="F7" s="35">
        <v>6</v>
      </c>
      <c r="G7" s="35">
        <v>0</v>
      </c>
      <c r="H7" s="35" t="s">
        <v>96</v>
      </c>
      <c r="I7" s="35" t="s">
        <v>97</v>
      </c>
      <c r="J7" s="35" t="s">
        <v>98</v>
      </c>
      <c r="K7" s="35" t="s">
        <v>99</v>
      </c>
      <c r="L7" s="35" t="s">
        <v>100</v>
      </c>
      <c r="M7" s="36" t="s">
        <v>101</v>
      </c>
      <c r="N7" s="36" t="s">
        <v>102</v>
      </c>
      <c r="O7" s="36">
        <v>0.04</v>
      </c>
      <c r="P7" s="36">
        <v>100</v>
      </c>
      <c r="Q7" s="36">
        <v>3510</v>
      </c>
      <c r="R7" s="36">
        <v>149874</v>
      </c>
      <c r="S7" s="36">
        <v>554.5</v>
      </c>
      <c r="T7" s="36">
        <v>270.29000000000002</v>
      </c>
      <c r="U7" s="36">
        <v>56</v>
      </c>
      <c r="V7" s="36">
        <v>0.05</v>
      </c>
      <c r="W7" s="36">
        <v>1120</v>
      </c>
      <c r="X7" s="36">
        <v>98.23</v>
      </c>
      <c r="Y7" s="36">
        <v>47.94</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60.29</v>
      </c>
      <c r="BF7" s="36">
        <v>765.71</v>
      </c>
      <c r="BG7" s="36">
        <v>129.55000000000001</v>
      </c>
      <c r="BH7" s="36">
        <v>2241.2600000000002</v>
      </c>
      <c r="BI7" s="36">
        <v>5.62</v>
      </c>
      <c r="BJ7" s="36">
        <v>1546.01</v>
      </c>
      <c r="BK7" s="36">
        <v>1723.1</v>
      </c>
      <c r="BL7" s="36">
        <v>1665.33</v>
      </c>
      <c r="BM7" s="36">
        <v>1716.47</v>
      </c>
      <c r="BN7" s="36">
        <v>1741.94</v>
      </c>
      <c r="BO7" s="36">
        <v>1078.58</v>
      </c>
      <c r="BP7" s="36">
        <v>20.46</v>
      </c>
      <c r="BQ7" s="36">
        <v>0.46</v>
      </c>
      <c r="BR7" s="36">
        <v>1.95</v>
      </c>
      <c r="BS7" s="36">
        <v>2.65</v>
      </c>
      <c r="BT7" s="36">
        <v>1.82</v>
      </c>
      <c r="BU7" s="36">
        <v>38.049999999999997</v>
      </c>
      <c r="BV7" s="36">
        <v>35.909999999999997</v>
      </c>
      <c r="BW7" s="36">
        <v>37.92</v>
      </c>
      <c r="BX7" s="36">
        <v>35.049999999999997</v>
      </c>
      <c r="BY7" s="36">
        <v>33.86</v>
      </c>
      <c r="BZ7" s="36">
        <v>40.39</v>
      </c>
      <c r="CA7" s="36">
        <v>863.23</v>
      </c>
      <c r="CB7" s="36">
        <v>44103.45</v>
      </c>
      <c r="CC7" s="36">
        <v>10123.25</v>
      </c>
      <c r="CD7" s="36">
        <v>7273.24</v>
      </c>
      <c r="CE7" s="36">
        <v>11185.3</v>
      </c>
      <c r="CF7" s="36">
        <v>438.41</v>
      </c>
      <c r="CG7" s="36">
        <v>459.38</v>
      </c>
      <c r="CH7" s="36">
        <v>438.71</v>
      </c>
      <c r="CI7" s="36">
        <v>463.38</v>
      </c>
      <c r="CJ7" s="36">
        <v>510.15</v>
      </c>
      <c r="CK7" s="36">
        <v>419.5</v>
      </c>
      <c r="CL7" s="36">
        <v>54.76</v>
      </c>
      <c r="CM7" s="36">
        <v>2.38</v>
      </c>
      <c r="CN7" s="36">
        <v>11.9</v>
      </c>
      <c r="CO7" s="36">
        <v>11.9</v>
      </c>
      <c r="CP7" s="36">
        <v>11.9</v>
      </c>
      <c r="CQ7" s="36">
        <v>31.9</v>
      </c>
      <c r="CR7" s="36">
        <v>32.04</v>
      </c>
      <c r="CS7" s="36">
        <v>33.81</v>
      </c>
      <c r="CT7" s="36">
        <v>31.37</v>
      </c>
      <c r="CU7" s="36">
        <v>29.86</v>
      </c>
      <c r="CV7" s="36">
        <v>35.64</v>
      </c>
      <c r="CW7" s="36">
        <v>93.62</v>
      </c>
      <c r="CX7" s="36">
        <v>91.74</v>
      </c>
      <c r="CY7" s="36">
        <v>33.75</v>
      </c>
      <c r="CZ7" s="36">
        <v>39.39</v>
      </c>
      <c r="DA7" s="36">
        <v>50</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2016-02-22T04:11:28Z</cp:lastPrinted>
  <dcterms:created xsi:type="dcterms:W3CDTF">2016-02-03T09:20:11Z</dcterms:created>
  <dcterms:modified xsi:type="dcterms:W3CDTF">2016-02-24T08:22:30Z</dcterms:modified>
  <cp:category/>
</cp:coreProperties>
</file>