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<sst xmlns="http://schemas.openxmlformats.org/spreadsheetml/2006/main" count="221" uniqueCount="111">
  <si>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</si>
  <si>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</si>
  <si>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</si>
  <si>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</si>
  <si>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</si>
  <si>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</si>
  <si>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</si>
  <si>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</si>
  <si>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</si>
  <si>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</si>
  <si>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</si>
  <si>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</si>
  <si>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</si>
  <si>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</si>
  <si>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</si>
  <si>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</si>
  <si>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</si>
  <si>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</si>
  <si>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</si>
  <si>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</si>
  <si>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</si>
  <si>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</si>
  <si>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</si>
  <si>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</si>
  <si>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</si>
  <si>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</si>
  <si>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</si>
  <si>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</si>
  <si>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</si>
  <si>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</si>
  <si>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</si>
  <si>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</si>
  <si>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</si>
  <si>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</si>
  <si>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</si>
  <si>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</si>
  <si>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</si>
  <si>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</si>
  <si>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</si>
  <si>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</si>
  <si>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</si>
  <si>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</si>
  <si>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</si>
  <si>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</si>
  <si>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</si>
  <si>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</si>
  <si>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</si>
  <si>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</si>
  <si>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</si>
  <si>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</si>
  <si>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</si>
  <si>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</si>
  <si>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</si>
  <si>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</si>
  <si>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</si>
  <si>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</si>
  <si>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</si>
  <si>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</si>
  <si>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</si>
  <si>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</si>
  <si>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</si>
  <si>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</si>
  <si>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</si>
  <si>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</si>
  <si>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</si>
  <si>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</si>
  <si>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</si>
  <si>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</si>
  <si>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</si>
  <si>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</si>
  <si>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</si>
  <si>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</si>
  <si>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</si>
  <si>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</si>
  <si>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</si>
  <si>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</si>
  <si>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</si>
  <si>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</si>
  <si>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</si>
  <si>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</si>
  <si>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</si>
  <si>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</si>
  <si>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</si>
  <si>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</si>
  <si>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</si>
  <si>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</si>
  <si>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</si>
  <si>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</si>
  <si>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</si>
  <si>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</si>
  <si>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</si>
  <si>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</si>
  <si>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</si>
  <si>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</si>
  <si>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</si>
  <si>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</si>
  <si>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</si>
  <si>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</si>
  <si>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</si>
  <si>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</si>
  <si>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</si>
  <si>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</si>
  <si>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</si>
  <si>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</si>
  <si>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</si>
  <si>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</si>
  <si>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</si>
  <si>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</si>
  <si>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公営企業会計の導入に当たっては、平成27年度から平成31年度までの５年間で取り組むことが総務省から要請されているため、現在平成32年度の開始を目途に、その準備作業を進めている。</t>
    <rPh sb="185" eb="187">
      <t>ゲンザイ</t>
    </rPh>
    <rPh sb="187" eb="189">
      <t>ヘイセイ</t>
    </rPh>
    <rPh sb="191" eb="193">
      <t>ネンド</t>
    </rPh>
    <rPh sb="194" eb="196">
      <t>カイシ</t>
    </rPh>
    <rPh sb="197" eb="199">
      <t>モクト</t>
    </rPh>
    <rPh sb="208" eb="209">
      <t>スス</t>
    </rPh>
    <phoneticPr fontId="4"/>
  </si>
  <si>
    <t>　供用開始からまだ10数年ということもあり、公共下水道のような老朽化は見られないが、公共下水道と同じ社会資本整備総合交付金で事業を行っているため、もし更新等が必要な場合であっても、優先順位の面から特定環境保全公共下水道は、先送りになってしまうのが現状である。
　今後は、速やかな復旧及び復興を行うと同時に、下水道計画と費用対効果を検証しながら、老朽化に対応していく予定である。</t>
    <rPh sb="1" eb="3">
      <t>キョウヨウ</t>
    </rPh>
    <rPh sb="3" eb="5">
      <t>カイシ</t>
    </rPh>
    <rPh sb="11" eb="13">
      <t>スウネン</t>
    </rPh>
    <rPh sb="22" eb="24">
      <t>コウキョウ</t>
    </rPh>
    <rPh sb="24" eb="27">
      <t>ゲスイドウ</t>
    </rPh>
    <rPh sb="31" eb="34">
      <t>ロウキュウカ</t>
    </rPh>
    <rPh sb="35" eb="36">
      <t>ミ</t>
    </rPh>
    <rPh sb="42" eb="44">
      <t>コウキョウ</t>
    </rPh>
    <rPh sb="44" eb="47">
      <t>ゲスイドウ</t>
    </rPh>
    <rPh sb="48" eb="49">
      <t>オナ</t>
    </rPh>
    <rPh sb="50" eb="52">
      <t>シャカイ</t>
    </rPh>
    <rPh sb="52" eb="54">
      <t>シホン</t>
    </rPh>
    <rPh sb="54" eb="56">
      <t>セイビ</t>
    </rPh>
    <rPh sb="56" eb="58">
      <t>ソウゴウ</t>
    </rPh>
    <rPh sb="58" eb="61">
      <t>コウフキン</t>
    </rPh>
    <rPh sb="62" eb="64">
      <t>ジギョウ</t>
    </rPh>
    <rPh sb="65" eb="66">
      <t>オコナ</t>
    </rPh>
    <rPh sb="75" eb="77">
      <t>コウシン</t>
    </rPh>
    <rPh sb="77" eb="78">
      <t>トウ</t>
    </rPh>
    <rPh sb="79" eb="81">
      <t>ヒツヨウ</t>
    </rPh>
    <rPh sb="82" eb="84">
      <t>バアイ</t>
    </rPh>
    <rPh sb="90" eb="92">
      <t>ユウセン</t>
    </rPh>
    <rPh sb="92" eb="94">
      <t>ジュンイ</t>
    </rPh>
    <rPh sb="95" eb="96">
      <t>メン</t>
    </rPh>
    <rPh sb="123" eb="125">
      <t>ゲンジョウ</t>
    </rPh>
    <rPh sb="131" eb="133">
      <t>コンゴ</t>
    </rPh>
    <rPh sb="135" eb="136">
      <t>スミ</t>
    </rPh>
    <rPh sb="139" eb="141">
      <t>フッキュウ</t>
    </rPh>
    <rPh sb="141" eb="142">
      <t>オヨ</t>
    </rPh>
    <rPh sb="143" eb="145">
      <t>フッコウ</t>
    </rPh>
    <rPh sb="146" eb="147">
      <t>オコナ</t>
    </rPh>
    <rPh sb="149" eb="151">
      <t>ドウジ</t>
    </rPh>
    <rPh sb="153" eb="156">
      <t>ゲスイドウ</t>
    </rPh>
    <rPh sb="156" eb="158">
      <t>ケイカク</t>
    </rPh>
    <rPh sb="159" eb="164">
      <t>ヒヨウタイコウカ</t>
    </rPh>
    <rPh sb="165" eb="167">
      <t>ケンショウ</t>
    </rPh>
    <rPh sb="174" eb="175">
      <t>カ</t>
    </rPh>
    <rPh sb="176" eb="178">
      <t>タイオウ</t>
    </rPh>
    <rPh sb="182" eb="184">
      <t>ヨテイ</t>
    </rPh>
    <phoneticPr fontId="4"/>
  </si>
  <si>
    <t>　全ての項目において、おおむね良好といえる。しかし、東日本大震災の影響により一部の区域について廃止せざるを得ない状況となってしまったため、限られた収入で維持管理を行っていけるかが課題となっている。
　経費回収率については、震災により維持管理費が増加しているものの、利用者のほとんどが被災者のため、状況を鑑み使用料の改定増を先送りしているためである。
　水洗化率及び施設利用率については、震災により防災集団移転等の建設事業増により計画を見直したが、まだ完成していないため伸び悩んでいるのが現状である。
　以上のような理由から、収益的収支比率が100%未満となっていると考えられる。
　以上のことを踏まえ、積極的な地方公営企業法の適用等により経理内容を明確化するとともに、使用料水準をより適正化し、経営の安定化に努める必要がある。
　なお、使用料は徹底した効率化・合理化がなされていることを前提に設定されるものであることから、建設費・維持管理費のより一層の削減に努める必要があると考えられる。</t>
    <rPh sb="1" eb="2">
      <t>スベ</t>
    </rPh>
    <rPh sb="4" eb="6">
      <t>コウモク</t>
    </rPh>
    <rPh sb="15" eb="17">
      <t>リョウコウ</t>
    </rPh>
    <rPh sb="26" eb="27">
      <t>ヒガシ</t>
    </rPh>
    <rPh sb="27" eb="29">
      <t>ニホン</t>
    </rPh>
    <rPh sb="29" eb="32">
      <t>ダイシンサイ</t>
    </rPh>
    <rPh sb="33" eb="35">
      <t>エイキョウ</t>
    </rPh>
    <rPh sb="38" eb="40">
      <t>イチブ</t>
    </rPh>
    <rPh sb="41" eb="43">
      <t>クイキ</t>
    </rPh>
    <rPh sb="47" eb="49">
      <t>ハイシ</t>
    </rPh>
    <rPh sb="53" eb="54">
      <t>エ</t>
    </rPh>
    <rPh sb="56" eb="58">
      <t>ジョウキョウ</t>
    </rPh>
    <rPh sb="69" eb="70">
      <t>カギ</t>
    </rPh>
    <rPh sb="73" eb="75">
      <t>シュウニュウ</t>
    </rPh>
    <rPh sb="76" eb="78">
      <t>イジ</t>
    </rPh>
    <rPh sb="78" eb="80">
      <t>カンリ</t>
    </rPh>
    <rPh sb="81" eb="82">
      <t>オコナ</t>
    </rPh>
    <rPh sb="89" eb="91">
      <t>カダイ</t>
    </rPh>
    <rPh sb="182" eb="183">
      <t>オヨ</t>
    </rPh>
    <rPh sb="184" eb="186">
      <t>シセツ</t>
    </rPh>
    <rPh sb="186" eb="189">
      <t>リヨウリツ</t>
    </rPh>
    <rPh sb="200" eb="202">
      <t>ボウサイ</t>
    </rPh>
    <rPh sb="202" eb="204">
      <t>シュウダン</t>
    </rPh>
    <rPh sb="204" eb="206">
      <t>イテン</t>
    </rPh>
    <rPh sb="295" eb="297">
      <t>イジョウ</t>
    </rPh>
    <rPh sb="301" eb="302">
      <t>フ</t>
    </rPh>
    <rPh sb="305" eb="308">
      <t>セッキョクテキ</t>
    </rPh>
    <rPh sb="309" eb="311">
      <t>チホウ</t>
    </rPh>
    <rPh sb="311" eb="313">
      <t>コウエイ</t>
    </rPh>
    <rPh sb="313" eb="315">
      <t>キギョウ</t>
    </rPh>
    <rPh sb="315" eb="316">
      <t>ホウ</t>
    </rPh>
    <rPh sb="317" eb="319">
      <t>テキヨウ</t>
    </rPh>
    <rPh sb="319" eb="320">
      <t>トウ</t>
    </rPh>
    <rPh sb="323" eb="325">
      <t>ケイリ</t>
    </rPh>
    <rPh sb="325" eb="327">
      <t>ナイヨウ</t>
    </rPh>
    <rPh sb="328" eb="331">
      <t>メイカクカ</t>
    </rPh>
    <rPh sb="338" eb="341">
      <t>シヨウリョウ</t>
    </rPh>
    <rPh sb="341" eb="343">
      <t>スイジュン</t>
    </rPh>
    <rPh sb="346" eb="349">
      <t>テキセイカ</t>
    </rPh>
    <rPh sb="351" eb="353">
      <t>ケイエイ</t>
    </rPh>
    <rPh sb="354" eb="357">
      <t>アンテイカ</t>
    </rPh>
    <rPh sb="358" eb="359">
      <t>ツト</t>
    </rPh>
    <rPh sb="361" eb="363">
      <t>ヒツヨウ</t>
    </rPh>
    <rPh sb="372" eb="375">
      <t>シヨウリョウ</t>
    </rPh>
    <rPh sb="376" eb="378">
      <t>テッテイ</t>
    </rPh>
    <rPh sb="380" eb="383">
      <t>コウリツカ</t>
    </rPh>
    <rPh sb="384" eb="387">
      <t>ゴウリカ</t>
    </rPh>
    <rPh sb="397" eb="399">
      <t>ゼンテイ</t>
    </rPh>
    <rPh sb="400" eb="402">
      <t>セッテイ</t>
    </rPh>
    <rPh sb="415" eb="417">
      <t>ケンセツ</t>
    </rPh>
    <rPh sb="417" eb="418">
      <t>ヒ</t>
    </rPh>
    <rPh sb="419" eb="421">
      <t>イジ</t>
    </rPh>
    <rPh sb="421" eb="424">
      <t>カンリヒ</t>
    </rPh>
    <rPh sb="427" eb="429">
      <t>イッソウ</t>
    </rPh>
    <rPh sb="430" eb="432">
      <t>サクゲン</t>
    </rPh>
    <rPh sb="433" eb="434">
      <t>ツト</t>
    </rPh>
    <rPh sb="436" eb="438">
      <t>ヒツヨウ</t>
    </rPh>
    <rPh sb="442" eb="44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</si>
</sst>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01632"/>
        <c:axId val="106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6501632"/>
        <c:axId val="106503552"/>
      </c:lineChart>
      <c:dateAx>
        <c:axId val="106501632"/>
        <c:scaling>
          <c:orientation val="minMax"/>
        </c:scaling>
        <c:delete val="1"/>
        <c:axPos val="b"/>
        <c:numFmt formatCode="ge" sourceLinked="1"/>
        <c:majorTickMark val="none"/>
        <c:minorTickMark val="none"/>
        <c:tickLblPos val="none"/>
        <c:crossAx val="106503552"/>
        <c:crosses val="autoZero"/>
        <c:auto val="1"/>
        <c:lblOffset val="100"/>
        <c:baseTimeUnit val="years"/>
      </c:dateAx>
      <c:valAx>
        <c:axId val="1065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56.14</c:v>
                </c:pt>
                <c:pt idx="1">
                  <c:v>27.77</c:v>
                </c:pt>
                <c:pt idx="2">
                  <c:v>72.38</c:v>
                </c:pt>
                <c:pt idx="3">
                  <c:v>68.150000000000006</c:v>
                </c:pt>
                <c:pt idx="4">
                  <c:v>73.8</c:v>
                </c:pt>
              </c:numCache>
            </c:numRef>
          </c:val>
        </c:ser>
        <c:dLbls>
          <c:showLegendKey val="0"/>
          <c:showVal val="0"/>
          <c:showCatName val="0"/>
          <c:showSerName val="0"/>
          <c:showPercent val="0"/>
          <c:showBubbleSize val="0"/>
        </c:dLbls>
        <c:gapWidth val="150"/>
        <c:axId val="106542208"/>
        <c:axId val="1065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42208"/>
        <c:axId val="106544128"/>
      </c:lineChart>
      <c:dateAx>
        <c:axId val="106542208"/>
        <c:scaling>
          <c:orientation val="minMax"/>
        </c:scaling>
        <c:delete val="1"/>
        <c:axPos val="b"/>
        <c:numFmt formatCode="ge" sourceLinked="1"/>
        <c:majorTickMark val="none"/>
        <c:minorTickMark val="none"/>
        <c:tickLblPos val="none"/>
        <c:crossAx val="106544128"/>
        <c:crosses val="autoZero"/>
        <c:auto val="1"/>
        <c:lblOffset val="100"/>
        <c:baseTimeUnit val="years"/>
      </c:dateAx>
      <c:valAx>
        <c:axId val="1065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988928"/>
        <c:axId val="1129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88928"/>
        <c:axId val="112990848"/>
      </c:lineChart>
      <c:dateAx>
        <c:axId val="112988928"/>
        <c:scaling>
          <c:orientation val="minMax"/>
        </c:scaling>
        <c:delete val="1"/>
        <c:axPos val="b"/>
        <c:numFmt formatCode="ge" sourceLinked="1"/>
        <c:majorTickMark val="none"/>
        <c:minorTickMark val="none"/>
        <c:tickLblPos val="none"/>
        <c:crossAx val="112990848"/>
        <c:crosses val="autoZero"/>
        <c:auto val="1"/>
        <c:lblOffset val="100"/>
        <c:baseTimeUnit val="years"/>
      </c:dateAx>
      <c:valAx>
        <c:axId val="1129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33600"/>
        <c:axId val="1130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33600"/>
        <c:axId val="113035520"/>
      </c:lineChart>
      <c:dateAx>
        <c:axId val="113033600"/>
        <c:scaling>
          <c:orientation val="minMax"/>
        </c:scaling>
        <c:delete val="1"/>
        <c:axPos val="b"/>
        <c:numFmt formatCode="ge" sourceLinked="1"/>
        <c:majorTickMark val="none"/>
        <c:minorTickMark val="none"/>
        <c:tickLblPos val="none"/>
        <c:crossAx val="113035520"/>
        <c:crosses val="autoZero"/>
        <c:auto val="1"/>
        <c:lblOffset val="100"/>
        <c:baseTimeUnit val="years"/>
      </c:dateAx>
      <c:valAx>
        <c:axId val="113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70464"/>
        <c:axId val="113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70464"/>
        <c:axId val="113072384"/>
      </c:lineChart>
      <c:dateAx>
        <c:axId val="113070464"/>
        <c:scaling>
          <c:orientation val="minMax"/>
        </c:scaling>
        <c:delete val="1"/>
        <c:axPos val="b"/>
        <c:numFmt formatCode="ge" sourceLinked="1"/>
        <c:majorTickMark val="none"/>
        <c:minorTickMark val="none"/>
        <c:tickLblPos val="none"/>
        <c:crossAx val="113072384"/>
        <c:crosses val="autoZero"/>
        <c:auto val="1"/>
        <c:lblOffset val="100"/>
        <c:baseTimeUnit val="years"/>
      </c:dateAx>
      <c:valAx>
        <c:axId val="1130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06944"/>
        <c:axId val="1131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06944"/>
        <c:axId val="113108864"/>
      </c:lineChart>
      <c:dateAx>
        <c:axId val="113106944"/>
        <c:scaling>
          <c:orientation val="minMax"/>
        </c:scaling>
        <c:delete val="1"/>
        <c:axPos val="b"/>
        <c:numFmt formatCode="ge" sourceLinked="1"/>
        <c:majorTickMark val="none"/>
        <c:minorTickMark val="none"/>
        <c:tickLblPos val="none"/>
        <c:crossAx val="113108864"/>
        <c:crosses val="autoZero"/>
        <c:auto val="1"/>
        <c:lblOffset val="100"/>
        <c:baseTimeUnit val="years"/>
      </c:dateAx>
      <c:valAx>
        <c:axId val="1131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1602.03</c:v>
                </c:pt>
                <c:pt idx="1">
                  <c:v>3138.21</c:v>
                </c:pt>
                <c:pt idx="2">
                  <c:v>2152.42</c:v>
                </c:pt>
                <c:pt idx="3">
                  <c:v>1422.85</c:v>
                </c:pt>
                <c:pt idx="4">
                  <c:v>804.41</c:v>
                </c:pt>
              </c:numCache>
            </c:numRef>
          </c:val>
        </c:ser>
        <c:dLbls>
          <c:showLegendKey val="0"/>
          <c:showVal val="0"/>
          <c:showCatName val="0"/>
          <c:showSerName val="0"/>
          <c:showPercent val="0"/>
          <c:showBubbleSize val="0"/>
        </c:dLbls>
        <c:gapWidth val="150"/>
        <c:axId val="113204608"/>
        <c:axId val="113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13204608"/>
        <c:axId val="113206784"/>
      </c:lineChart>
      <c:dateAx>
        <c:axId val="113204608"/>
        <c:scaling>
          <c:orientation val="minMax"/>
        </c:scaling>
        <c:delete val="1"/>
        <c:axPos val="b"/>
        <c:numFmt formatCode="ge" sourceLinked="1"/>
        <c:majorTickMark val="none"/>
        <c:minorTickMark val="none"/>
        <c:tickLblPos val="none"/>
        <c:crossAx val="113206784"/>
        <c:crosses val="autoZero"/>
        <c:auto val="1"/>
        <c:lblOffset val="100"/>
        <c:baseTimeUnit val="years"/>
      </c:dateAx>
      <c:valAx>
        <c:axId val="113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99.88</c:v>
                </c:pt>
                <c:pt idx="1">
                  <c:v>91.82</c:v>
                </c:pt>
                <c:pt idx="2">
                  <c:v>86.48</c:v>
                </c:pt>
                <c:pt idx="3">
                  <c:v>90.84</c:v>
                </c:pt>
                <c:pt idx="4">
                  <c:v>89.13</c:v>
                </c:pt>
              </c:numCache>
            </c:numRef>
          </c:val>
        </c:ser>
        <c:dLbls>
          <c:showLegendKey val="0"/>
          <c:showVal val="0"/>
          <c:showCatName val="0"/>
          <c:showSerName val="0"/>
          <c:showPercent val="0"/>
          <c:showBubbleSize val="0"/>
        </c:dLbls>
        <c:gapWidth val="150"/>
        <c:axId val="113245184"/>
        <c:axId val="11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13245184"/>
        <c:axId val="113259648"/>
      </c:lineChart>
      <c:dateAx>
        <c:axId val="113245184"/>
        <c:scaling>
          <c:orientation val="minMax"/>
        </c:scaling>
        <c:delete val="1"/>
        <c:axPos val="b"/>
        <c:numFmt formatCode="ge" sourceLinked="1"/>
        <c:majorTickMark val="none"/>
        <c:minorTickMark val="none"/>
        <c:tickLblPos val="none"/>
        <c:crossAx val="113259648"/>
        <c:crosses val="autoZero"/>
        <c:auto val="1"/>
        <c:lblOffset val="100"/>
        <c:baseTimeUnit val="years"/>
      </c:dateAx>
      <c:valAx>
        <c:axId val="11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171.65</c:v>
                </c:pt>
                <c:pt idx="1">
                  <c:v>211.27</c:v>
                </c:pt>
                <c:pt idx="2">
                  <c:v>223.69</c:v>
                </c:pt>
                <c:pt idx="3">
                  <c:v>215.5</c:v>
                </c:pt>
                <c:pt idx="4">
                  <c:v>226.95</c:v>
                </c:pt>
              </c:numCache>
            </c:numRef>
          </c:val>
        </c:ser>
        <c:dLbls>
          <c:showLegendKey val="0"/>
          <c:showVal val="0"/>
          <c:showCatName val="0"/>
          <c:showSerName val="0"/>
          <c:showPercent val="0"/>
          <c:showBubbleSize val="0"/>
        </c:dLbls>
        <c:gapWidth val="150"/>
        <c:axId val="113268992"/>
        <c:axId val="1132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13268992"/>
        <c:axId val="113287552"/>
      </c:lineChart>
      <c:dateAx>
        <c:axId val="113268992"/>
        <c:scaling>
          <c:orientation val="minMax"/>
        </c:scaling>
        <c:delete val="1"/>
        <c:axPos val="b"/>
        <c:numFmt formatCode="ge" sourceLinked="1"/>
        <c:majorTickMark val="none"/>
        <c:minorTickMark val="none"/>
        <c:tickLblPos val="none"/>
        <c:crossAx val="113287552"/>
        <c:crosses val="autoZero"/>
        <c:auto val="1"/>
        <c:lblOffset val="100"/>
        <c:baseTimeUnit val="years"/>
      </c:dateAx>
      <c:valAx>
        <c:axId val="1132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66.150000000000006</c:v>
                </c:pt>
                <c:pt idx="1">
                  <c:v>34.89</c:v>
                </c:pt>
                <c:pt idx="2">
                  <c:v>49.53</c:v>
                </c:pt>
                <c:pt idx="3">
                  <c:v>52.23</c:v>
                </c:pt>
                <c:pt idx="4">
                  <c:v>30.19</c:v>
                </c:pt>
              </c:numCache>
            </c:numRef>
          </c:val>
        </c:ser>
        <c:dLbls>
          <c:showLegendKey val="0"/>
          <c:showVal val="0"/>
          <c:showCatName val="0"/>
          <c:showSerName val="0"/>
          <c:showPercent val="0"/>
          <c:showBubbleSize val="0"/>
        </c:dLbls>
        <c:gapWidth val="150"/>
        <c:axId val="113321856"/>
        <c:axId val="1133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13321856"/>
        <c:axId val="113324032"/>
      </c:lineChart>
      <c:dateAx>
        <c:axId val="113321856"/>
        <c:scaling>
          <c:orientation val="minMax"/>
        </c:scaling>
        <c:delete val="1"/>
        <c:axPos val="b"/>
        <c:numFmt formatCode="ge" sourceLinked="1"/>
        <c:majorTickMark val="none"/>
        <c:minorTickMark val="none"/>
        <c:tickLblPos val="none"/>
        <c:crossAx val="113324032"/>
        <c:crosses val="autoZero"/>
        <c:auto val="1"/>
        <c:lblOffset val="100"/>
        <c:baseTimeUnit val="years"/>
      </c:dateAx>
      <c:valAx>
        <c:axId val="1133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56.15</c:v>
                </c:pt>
                <c:pt idx="1">
                  <c:v>49.34</c:v>
                </c:pt>
                <c:pt idx="2">
                  <c:v>44.54</c:v>
                </c:pt>
                <c:pt idx="3">
                  <c:v>47.68</c:v>
                </c:pt>
                <c:pt idx="4">
                  <c:v>56.69</c:v>
                </c:pt>
              </c:numCache>
            </c:numRef>
          </c:val>
        </c:ser>
        <c:dLbls>
          <c:showLegendKey val="0"/>
          <c:showVal val="0"/>
          <c:showCatName val="0"/>
          <c:showSerName val="0"/>
          <c:showPercent val="0"/>
          <c:showBubbleSize val="0"/>
        </c:dLbls>
        <c:gapWidth val="150"/>
        <c:axId val="113362432"/>
        <c:axId val="1133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13362432"/>
        <c:axId val="113364352"/>
      </c:lineChart>
      <c:dateAx>
        <c:axId val="113362432"/>
        <c:scaling>
          <c:orientation val="minMax"/>
        </c:scaling>
        <c:delete val="1"/>
        <c:axPos val="b"/>
        <c:numFmt formatCode="ge" sourceLinked="1"/>
        <c:majorTickMark val="none"/>
        <c:minorTickMark val="none"/>
        <c:tickLblPos val="none"/>
        <c:crossAx val="113364352"/>
        <c:crosses val="autoZero"/>
        <c:auto val="1"/>
        <c:lblOffset val="100"/>
        <c:baseTimeUnit val="years"/>
      </c:dateAx>
      <c:valAx>
        <c:axId val="1133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石巻市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149874</v>
      </c>
      <c r="AM8" s="64"/>
      <c r="AN8" s="64"/>
      <c r="AO8" s="64"/>
      <c r="AP8" s="64"/>
      <c r="AQ8" s="64"/>
      <c r="AR8" s="64"/>
      <c r="AS8" s="64"/>
      <c r="AT8" s="63">
        <f>データ!S6</f>
        <v>554.5</v>
      </c>
      <c r="AU8" s="63"/>
      <c r="AV8" s="63"/>
      <c r="AW8" s="63"/>
      <c r="AX8" s="63"/>
      <c r="AY8" s="63"/>
      <c r="AZ8" s="63"/>
      <c r="BA8" s="63"/>
      <c r="BB8" s="63">
        <f>データ!T6</f>
        <v>270.29000000000002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4.54</v>
      </c>
      <c r="Q10" s="63"/>
      <c r="R10" s="63"/>
      <c r="S10" s="63"/>
      <c r="T10" s="63"/>
      <c r="U10" s="63"/>
      <c r="V10" s="63"/>
      <c r="W10" s="63">
        <f>データ!P6</f>
        <v>98.75</v>
      </c>
      <c r="X10" s="63"/>
      <c r="Y10" s="63"/>
      <c r="Z10" s="63"/>
      <c r="AA10" s="63"/>
      <c r="AB10" s="63"/>
      <c r="AC10" s="63"/>
      <c r="AD10" s="64">
        <f>データ!Q6</f>
        <v>3510</v>
      </c>
      <c r="AE10" s="64"/>
      <c r="AF10" s="64"/>
      <c r="AG10" s="64"/>
      <c r="AH10" s="64"/>
      <c r="AI10" s="64"/>
      <c r="AJ10" s="64"/>
      <c r="AK10" s="2"/>
      <c r="AL10" s="64">
        <f>データ!U6</f>
        <v>6779</v>
      </c>
      <c r="AM10" s="64"/>
      <c r="AN10" s="64"/>
      <c r="AO10" s="64"/>
      <c r="AP10" s="64"/>
      <c r="AQ10" s="64"/>
      <c r="AR10" s="64"/>
      <c r="AS10" s="64"/>
      <c r="AT10" s="63">
        <f>データ!V6</f>
        <v>3.1</v>
      </c>
      <c r="AU10" s="63"/>
      <c r="AV10" s="63"/>
      <c r="AW10" s="63"/>
      <c r="AX10" s="63"/>
      <c r="AY10" s="63"/>
      <c r="AZ10" s="63"/>
      <c r="BA10" s="63"/>
      <c r="BB10" s="63">
        <f>データ!W6</f>
        <v>2186.77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42021</v>
      </c>
      <c r="D6" s="31">
        <f t="shared" si="3"/>
        <v>47</v>
      </c>
      <c r="E6" s="31">
        <f t="shared" si="3"/>
        <v>17</v>
      </c>
      <c r="F6" s="31">
        <f t="shared" si="3"/>
        <v>4</v>
      </c>
      <c r="G6" s="31">
        <f t="shared" si="3"/>
        <v>0</v>
      </c>
      <c r="H6" s="31" t="str">
        <f t="shared" si="3"/>
        <v>宮城県　石巻市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4.54</v>
      </c>
      <c r="P6" s="32">
        <f t="shared" si="3"/>
        <v>98.75</v>
      </c>
      <c r="Q6" s="32">
        <f t="shared" si="3"/>
        <v>3510</v>
      </c>
      <c r="R6" s="32">
        <f t="shared" si="3"/>
        <v>149874</v>
      </c>
      <c r="S6" s="32">
        <f t="shared" si="3"/>
        <v>554.5</v>
      </c>
      <c r="T6" s="32">
        <f t="shared" si="3"/>
        <v>270.29000000000002</v>
      </c>
      <c r="U6" s="32">
        <f t="shared" si="3"/>
        <v>6779</v>
      </c>
      <c r="V6" s="32">
        <f t="shared" si="3"/>
        <v>3.1</v>
      </c>
      <c r="W6" s="32">
        <f t="shared" si="3"/>
        <v>2186.77</v>
      </c>
      <c r="X6" s="33">
        <f>IF(X7="",NA(),X7)</f>
        <v>56.14</v>
      </c>
      <c r="Y6" s="33">
        <f t="shared" ref="Y6:AG6" si="4">IF(Y7="",NA(),Y7)</f>
        <v>27.77</v>
      </c>
      <c r="Z6" s="33">
        <f t="shared" si="4"/>
        <v>72.38</v>
      </c>
      <c r="AA6" s="33">
        <f t="shared" si="4"/>
        <v>68.150000000000006</v>
      </c>
      <c r="AB6" s="33">
        <f t="shared" si="4"/>
        <v>73.8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1602.03</v>
      </c>
      <c r="BF6" s="33">
        <f t="shared" ref="BF6:BN6" si="7">IF(BF7="",NA(),BF7)</f>
        <v>3138.21</v>
      </c>
      <c r="BG6" s="33">
        <f t="shared" si="7"/>
        <v>2152.42</v>
      </c>
      <c r="BH6" s="33">
        <f t="shared" si="7"/>
        <v>1422.85</v>
      </c>
      <c r="BI6" s="33">
        <f t="shared" si="7"/>
        <v>804.41</v>
      </c>
      <c r="BJ6" s="33">
        <f t="shared" si="7"/>
        <v>1868.17</v>
      </c>
      <c r="BK6" s="33">
        <f t="shared" si="7"/>
        <v>1835.56</v>
      </c>
      <c r="BL6" s="33">
        <f t="shared" si="7"/>
        <v>1716.82</v>
      </c>
      <c r="BM6" s="33">
        <f t="shared" si="7"/>
        <v>1554.05</v>
      </c>
      <c r="BN6" s="33">
        <f t="shared" si="7"/>
        <v>1671.86</v>
      </c>
      <c r="BO6" s="32" t="str">
        <f>IF(BO7="","",IF(BO7="-","【-】","【"&amp;SUBSTITUTE(TEXT(BO7,"#,##0.00"),"-","△")&amp;"】"))</f>
        <v>【1,479.31】</v>
      </c>
      <c r="BP6" s="33">
        <f>IF(BP7="",NA(),BP7)</f>
        <v>99.88</v>
      </c>
      <c r="BQ6" s="33">
        <f t="shared" ref="BQ6:BY6" si="8">IF(BQ7="",NA(),BQ7)</f>
        <v>91.82</v>
      </c>
      <c r="BR6" s="33">
        <f t="shared" si="8"/>
        <v>86.48</v>
      </c>
      <c r="BS6" s="33">
        <f t="shared" si="8"/>
        <v>90.84</v>
      </c>
      <c r="BT6" s="33">
        <f t="shared" si="8"/>
        <v>89.13</v>
      </c>
      <c r="BU6" s="33">
        <f t="shared" si="8"/>
        <v>55.15</v>
      </c>
      <c r="BV6" s="33">
        <f t="shared" si="8"/>
        <v>52.89</v>
      </c>
      <c r="BW6" s="33">
        <f t="shared" si="8"/>
        <v>51.73</v>
      </c>
      <c r="BX6" s="33">
        <f t="shared" si="8"/>
        <v>53.01</v>
      </c>
      <c r="BY6" s="33">
        <f t="shared" si="8"/>
        <v>50.54</v>
      </c>
      <c r="BZ6" s="32" t="str">
        <f>IF(BZ7="","",IF(BZ7="-","【-】","【"&amp;SUBSTITUTE(TEXT(BZ7,"#,##0.00"),"-","△")&amp;"】"))</f>
        <v>【63.50】</v>
      </c>
      <c r="CA6" s="33">
        <f>IF(CA7="",NA(),CA7)</f>
        <v>171.65</v>
      </c>
      <c r="CB6" s="33">
        <f t="shared" ref="CB6:CJ6" si="9">IF(CB7="",NA(),CB7)</f>
        <v>211.27</v>
      </c>
      <c r="CC6" s="33">
        <f t="shared" si="9"/>
        <v>223.69</v>
      </c>
      <c r="CD6" s="33">
        <f t="shared" si="9"/>
        <v>215.5</v>
      </c>
      <c r="CE6" s="33">
        <f t="shared" si="9"/>
        <v>226.95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66.150000000000006</v>
      </c>
      <c r="CM6" s="33">
        <f t="shared" ref="CM6:CU6" si="10">IF(CM7="",NA(),CM7)</f>
        <v>34.89</v>
      </c>
      <c r="CN6" s="33">
        <f t="shared" si="10"/>
        <v>49.53</v>
      </c>
      <c r="CO6" s="33">
        <f t="shared" si="10"/>
        <v>52.23</v>
      </c>
      <c r="CP6" s="33">
        <f t="shared" si="10"/>
        <v>30.19</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56.15</v>
      </c>
      <c r="CX6" s="33">
        <f t="shared" ref="CX6:DF6" si="11">IF(CX7="",NA(),CX7)</f>
        <v>49.34</v>
      </c>
      <c r="CY6" s="33">
        <f t="shared" si="11"/>
        <v>44.54</v>
      </c>
      <c r="CZ6" s="33">
        <f t="shared" si="11"/>
        <v>47.68</v>
      </c>
      <c r="DA6" s="33">
        <f t="shared" si="11"/>
        <v>56.69</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42021</v>
      </c>
      <c r="D7" s="35">
        <v>47</v>
      </c>
      <c r="E7" s="35">
        <v>17</v>
      </c>
      <c r="F7" s="35">
        <v>4</v>
      </c>
      <c r="G7" s="35">
        <v>0</v>
      </c>
      <c r="H7" s="35" t="s">
        <v>96</v>
      </c>
      <c r="I7" s="35" t="s">
        <v>97</v>
      </c>
      <c r="J7" s="35" t="s">
        <v>98</v>
      </c>
      <c r="K7" s="35" t="s">
        <v>99</v>
      </c>
      <c r="L7" s="35" t="s">
        <v>100</v>
      </c>
      <c r="M7" s="36" t="s">
        <v>101</v>
      </c>
      <c r="N7" s="36" t="s">
        <v>102</v>
      </c>
      <c r="O7" s="36">
        <v>4.54</v>
      </c>
      <c r="P7" s="36">
        <v>98.75</v>
      </c>
      <c r="Q7" s="36">
        <v>3510</v>
      </c>
      <c r="R7" s="36">
        <v>149874</v>
      </c>
      <c r="S7" s="36">
        <v>554.5</v>
      </c>
      <c r="T7" s="36">
        <v>270.29000000000002</v>
      </c>
      <c r="U7" s="36">
        <v>6779</v>
      </c>
      <c r="V7" s="36">
        <v>3.1</v>
      </c>
      <c r="W7" s="36">
        <v>2186.77</v>
      </c>
      <c r="X7" s="36">
        <v>56.14</v>
      </c>
      <c r="Y7" s="36">
        <v>27.77</v>
      </c>
      <c r="Z7" s="36">
        <v>72.38</v>
      </c>
      <c r="AA7" s="36">
        <v>68.150000000000006</v>
      </c>
      <c r="AB7" s="36">
        <v>73.8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1602.03</v>
      </c>
      <c r="BF7" s="36">
        <v>3138.21</v>
      </c>
      <c r="BG7" s="36">
        <v>2152.42</v>
      </c>
      <c r="BH7" s="36">
        <v>1422.85</v>
      </c>
      <c r="BI7" s="36">
        <v>804.41</v>
      </c>
      <c r="BJ7" s="36">
        <v>1868.17</v>
      </c>
      <c r="BK7" s="36">
        <v>1835.56</v>
      </c>
      <c r="BL7" s="36">
        <v>1716.82</v>
      </c>
      <c r="BM7" s="36">
        <v>1554.05</v>
      </c>
      <c r="BN7" s="36">
        <v>1671.86</v>
      </c>
      <c r="BO7" s="36">
        <v>1479.31</v>
      </c>
      <c r="BP7" s="36">
        <v>99.88</v>
      </c>
      <c r="BQ7" s="36">
        <v>91.82</v>
      </c>
      <c r="BR7" s="36">
        <v>86.48</v>
      </c>
      <c r="BS7" s="36">
        <v>90.84</v>
      </c>
      <c r="BT7" s="36">
        <v>89.13</v>
      </c>
      <c r="BU7" s="36">
        <v>55.15</v>
      </c>
      <c r="BV7" s="36">
        <v>52.89</v>
      </c>
      <c r="BW7" s="36">
        <v>51.73</v>
      </c>
      <c r="BX7" s="36">
        <v>53.01</v>
      </c>
      <c r="BY7" s="36">
        <v>50.54</v>
      </c>
      <c r="BZ7" s="36">
        <v>63.5</v>
      </c>
      <c r="CA7" s="36">
        <v>171.65</v>
      </c>
      <c r="CB7" s="36">
        <v>211.27</v>
      </c>
      <c r="CC7" s="36">
        <v>223.69</v>
      </c>
      <c r="CD7" s="36">
        <v>215.5</v>
      </c>
      <c r="CE7" s="36">
        <v>226.95</v>
      </c>
      <c r="CF7" s="36">
        <v>283.05</v>
      </c>
      <c r="CG7" s="36">
        <v>300.52</v>
      </c>
      <c r="CH7" s="36">
        <v>310.47000000000003</v>
      </c>
      <c r="CI7" s="36">
        <v>299.39</v>
      </c>
      <c r="CJ7" s="36">
        <v>320.36</v>
      </c>
      <c r="CK7" s="36">
        <v>253.12</v>
      </c>
      <c r="CL7" s="36">
        <v>66.150000000000006</v>
      </c>
      <c r="CM7" s="36">
        <v>34.89</v>
      </c>
      <c r="CN7" s="36">
        <v>49.53</v>
      </c>
      <c r="CO7" s="36">
        <v>52.23</v>
      </c>
      <c r="CP7" s="36">
        <v>30.19</v>
      </c>
      <c r="CQ7" s="36">
        <v>36.18</v>
      </c>
      <c r="CR7" s="36">
        <v>36.799999999999997</v>
      </c>
      <c r="CS7" s="36">
        <v>36.67</v>
      </c>
      <c r="CT7" s="36">
        <v>36.200000000000003</v>
      </c>
      <c r="CU7" s="36">
        <v>34.74</v>
      </c>
      <c r="CV7" s="36">
        <v>41.06</v>
      </c>
      <c r="CW7" s="36">
        <v>56.15</v>
      </c>
      <c r="CX7" s="36">
        <v>49.34</v>
      </c>
      <c r="CY7" s="36">
        <v>44.54</v>
      </c>
      <c r="CZ7" s="36">
        <v>47.68</v>
      </c>
      <c r="DA7" s="36">
        <v>56.69</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2016-02-22T00:38:34Z</cp:lastPrinted>
  <dcterms:created xsi:type="dcterms:W3CDTF">2016-02-03T09:00:52Z</dcterms:created>
  <dcterms:modified xsi:type="dcterms:W3CDTF">2016-02-24T08:21:54Z</dcterms:modified>
  <cp:category/>
</cp:coreProperties>
</file>