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90" windowWidth="14940" windowHeight="784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<sst xmlns="http://schemas.openxmlformats.org/spreadsheetml/2006/main" count="221" uniqueCount="111">
  <si>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</si>
  <si>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</si>
  <si>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</si>
  <si>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</si>
  <si>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</si>
  <si>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</si>
  <si>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</si>
  <si>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</si>
  <si>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</si>
  <si>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</si>
  <si>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</si>
  <si>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</si>
  <si>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</si>
  <si>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</si>
  <si>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</si>
  <si>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</si>
  <si>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</si>
  <si>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</si>
  <si>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</si>
  <si>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</si>
  <si>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</si>
  <si>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</si>
  <si>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</si>
  <si>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</si>
  <si>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</si>
  <si>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</si>
  <si>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</si>
  <si>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</si>
  <si>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</si>
  <si>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</si>
  <si>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</si>
  <si>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</si>
  <si>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</si>
  <si>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</si>
  <si>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</si>
  <si>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</si>
  <si>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</si>
  <si>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</si>
  <si>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</si>
  <si>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</si>
  <si>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</si>
  <si>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</si>
  <si>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</si>
  <si>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</si>
  <si>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</si>
  <si>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</si>
  <si>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</si>
  <si>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</si>
  <si>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</si>
  <si>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</si>
  <si>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</si>
  <si>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</si>
  <si>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</si>
  <si>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</si>
  <si>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</si>
  <si>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</si>
  <si>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</si>
  <si>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</si>
  <si>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</si>
  <si>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</si>
  <si>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</si>
  <si>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</si>
  <si>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</si>
  <si>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</si>
  <si>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</si>
  <si>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</si>
  <si>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</si>
  <si>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</si>
  <si>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</si>
  <si>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</si>
  <si>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</si>
  <si>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</si>
  <si>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</si>
  <si>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</si>
  <si>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</si>
  <si>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</si>
  <si>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</si>
  <si>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</si>
  <si>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</si>
  <si>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</si>
  <si>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</si>
  <si>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</si>
  <si>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</si>
  <si>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</si>
  <si>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</si>
  <si>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</si>
  <si>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</si>
  <si>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</si>
  <si>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</si>
  <si>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</si>
  <si>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</si>
  <si>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</si>
  <si>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</si>
  <si>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</si>
  <si>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</si>
  <si>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</si>
  <si>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南三陸町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</si>
  <si>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</si>
  <si>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</si>
  <si>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</si>
  <si>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</si>
  <si>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</si>
  <si>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</si>
  <si>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</si>
  <si>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</si>
  <si>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</si>
  <si>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</si>
  <si>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</si>
  <si>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現在は、復旧・復興事業を実施している最中であり、住宅再建が落ち着いた段階で、経営状況を把握し、健全な経営を図りたい。</t>
    <rPh sb="1" eb="3">
      <t>ゲンザイ</t>
    </rPh>
    <rPh sb="5" eb="7">
      <t>フッキュウ</t>
    </rPh>
    <rPh sb="8" eb="10">
      <t>フッコウ</t>
    </rPh>
    <rPh sb="10" eb="12">
      <t>ジギョウ</t>
    </rPh>
    <rPh sb="13" eb="15">
      <t>ジッシ</t>
    </rPh>
    <rPh sb="19" eb="21">
      <t>サイチュウ</t>
    </rPh>
    <rPh sb="25" eb="27">
      <t>ジュウタク</t>
    </rPh>
    <rPh sb="27" eb="29">
      <t>サイケン</t>
    </rPh>
    <rPh sb="30" eb="31">
      <t>オ</t>
    </rPh>
    <rPh sb="32" eb="33">
      <t>ツ</t>
    </rPh>
    <rPh sb="35" eb="37">
      <t>ダンカイ</t>
    </rPh>
    <rPh sb="39" eb="41">
      <t>ケイエイ</t>
    </rPh>
    <rPh sb="41" eb="43">
      <t>ジョウキョウ</t>
    </rPh>
    <rPh sb="44" eb="46">
      <t>ハアク</t>
    </rPh>
    <rPh sb="48" eb="50">
      <t>ケンゼン</t>
    </rPh>
    <rPh sb="51" eb="53">
      <t>ケイエイ</t>
    </rPh>
    <rPh sb="54" eb="55">
      <t>ハカ</t>
    </rPh>
    <phoneticPr fontId="4"/>
  </si>
  <si>
    <t>　現在は、被災した施設の復旧事業に取り組んでおり、復旧事業が一段落した段階で計画的な改善を実施する。</t>
    <rPh sb="1" eb="3">
      <t>ゲンザイ</t>
    </rPh>
    <rPh sb="5" eb="7">
      <t>ヒサイ</t>
    </rPh>
    <rPh sb="9" eb="11">
      <t>シセツ</t>
    </rPh>
    <rPh sb="12" eb="14">
      <t>フッキュウ</t>
    </rPh>
    <rPh sb="14" eb="16">
      <t>ジギョウ</t>
    </rPh>
    <rPh sb="17" eb="18">
      <t>ト</t>
    </rPh>
    <rPh sb="19" eb="20">
      <t>ク</t>
    </rPh>
    <rPh sb="25" eb="27">
      <t>フッキュウ</t>
    </rPh>
    <rPh sb="27" eb="29">
      <t>ジギョウ</t>
    </rPh>
    <rPh sb="30" eb="31">
      <t>ヒト</t>
    </rPh>
    <rPh sb="31" eb="33">
      <t>ダンラク</t>
    </rPh>
    <rPh sb="35" eb="37">
      <t>ダンカイ</t>
    </rPh>
    <rPh sb="38" eb="41">
      <t>ケイカクテキ</t>
    </rPh>
    <rPh sb="42" eb="44">
      <t>カイゼン</t>
    </rPh>
    <rPh sb="45" eb="47">
      <t>ジッシ</t>
    </rPh>
    <phoneticPr fontId="4"/>
  </si>
  <si>
    <t>　経常収支比率については、経費削減等に努めた結果、震災前の数値に回復しつつある。しかし、まだ100％を割っている状況であるため、今後も経費削減に努め経営の健全化を図るものである。
　経費回収率及び汚水処理原価については、震災前は平均値だったが、震災により下水道利用家屋の流失による減収に伴い、震災前より各年度の数値が低下している状況である。また、施設利用率も震災の影響により低下している。
　水洗化率の推移から住宅再建が進捗していると分析でき、上記項目についても、改善されるものと分析する。
　今後も住宅再建の動向に注視し、経営の健全化を図っていくものである。</t>
    <rPh sb="1" eb="3">
      <t>ケイジョウ</t>
    </rPh>
    <rPh sb="3" eb="5">
      <t>シュウシ</t>
    </rPh>
    <rPh sb="5" eb="7">
      <t>ヒリツ</t>
    </rPh>
    <rPh sb="13" eb="15">
      <t>ケイヒ</t>
    </rPh>
    <rPh sb="15" eb="17">
      <t>サクゲン</t>
    </rPh>
    <rPh sb="17" eb="18">
      <t>トウ</t>
    </rPh>
    <rPh sb="19" eb="20">
      <t>ツト</t>
    </rPh>
    <rPh sb="22" eb="24">
      <t>ケッカ</t>
    </rPh>
    <rPh sb="25" eb="27">
      <t>シンサイ</t>
    </rPh>
    <rPh sb="27" eb="28">
      <t>マエ</t>
    </rPh>
    <rPh sb="29" eb="31">
      <t>スウチ</t>
    </rPh>
    <rPh sb="32" eb="34">
      <t>カイフク</t>
    </rPh>
    <rPh sb="51" eb="52">
      <t>ワ</t>
    </rPh>
    <rPh sb="56" eb="58">
      <t>ジョウキョウ</t>
    </rPh>
    <rPh sb="64" eb="66">
      <t>コンゴ</t>
    </rPh>
    <rPh sb="67" eb="69">
      <t>ケイヒ</t>
    </rPh>
    <rPh sb="69" eb="71">
      <t>サクゲン</t>
    </rPh>
    <rPh sb="72" eb="73">
      <t>ツト</t>
    </rPh>
    <rPh sb="74" eb="76">
      <t>ケイエイ</t>
    </rPh>
    <rPh sb="77" eb="80">
      <t>ケンゼンカ</t>
    </rPh>
    <rPh sb="81" eb="82">
      <t>ハカ</t>
    </rPh>
    <rPh sb="91" eb="93">
      <t>ケイヒ</t>
    </rPh>
    <rPh sb="93" eb="95">
      <t>カイシュウ</t>
    </rPh>
    <rPh sb="95" eb="96">
      <t>リツ</t>
    </rPh>
    <rPh sb="96" eb="97">
      <t>オヨ</t>
    </rPh>
    <rPh sb="98" eb="100">
      <t>オスイ</t>
    </rPh>
    <rPh sb="100" eb="102">
      <t>ショリ</t>
    </rPh>
    <rPh sb="102" eb="104">
      <t>ゲンカ</t>
    </rPh>
    <rPh sb="135" eb="137">
      <t>リュウシツ</t>
    </rPh>
    <rPh sb="173" eb="175">
      <t>シセツ</t>
    </rPh>
    <rPh sb="175" eb="178">
      <t>リヨウリツ</t>
    </rPh>
    <rPh sb="179" eb="181">
      <t>シンサイ</t>
    </rPh>
    <rPh sb="182" eb="184">
      <t>エイキョウ</t>
    </rPh>
    <rPh sb="187" eb="189">
      <t>テイカ</t>
    </rPh>
    <rPh sb="196" eb="199">
      <t>スイセンカ</t>
    </rPh>
    <rPh sb="199" eb="200">
      <t>リツ</t>
    </rPh>
    <rPh sb="201" eb="203">
      <t>スイイ</t>
    </rPh>
    <rPh sb="205" eb="207">
      <t>ジュウタク</t>
    </rPh>
    <rPh sb="207" eb="209">
      <t>サイケン</t>
    </rPh>
    <rPh sb="210" eb="212">
      <t>シンチョク</t>
    </rPh>
    <rPh sb="217" eb="219">
      <t>ブンセキ</t>
    </rPh>
    <rPh sb="222" eb="224">
      <t>ジョウキ</t>
    </rPh>
    <rPh sb="224" eb="226">
      <t>コウモク</t>
    </rPh>
    <rPh sb="232" eb="234">
      <t>カイゼン</t>
    </rPh>
    <rPh sb="240" eb="242">
      <t>ブンセキ</t>
    </rPh>
    <rPh sb="247" eb="249">
      <t>コンゴ</t>
    </rPh>
    <rPh sb="250" eb="252">
      <t>ジュウタク</t>
    </rPh>
    <rPh sb="252" eb="254">
      <t>サイケン</t>
    </rPh>
    <rPh sb="255" eb="257">
      <t>ドウコウ</t>
    </rPh>
    <rPh sb="258" eb="260">
      <t>チュウシ</t>
    </rPh>
    <rPh sb="262" eb="264">
      <t>ケイエイ</t>
    </rPh>
    <rPh sb="265" eb="268">
      <t>ケンゼンカ</t>
    </rPh>
    <rPh sb="269" eb="270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</si>
</sst>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52832"/>
        <c:axId val="7656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 formatCode="#,##0.00;&quot;△&quot;#,##0.00">
                  <c:v>0</c:v>
                </c:pt>
                <c:pt idx="3">
                  <c:v>0.14000000000000001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52832"/>
        <c:axId val="76563200"/>
      </c:lineChart>
      <c:dateAx>
        <c:axId val="7655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63200"/>
        <c:crosses val="autoZero"/>
        <c:auto val="1"/>
        <c:lblOffset val="100"/>
        <c:baseTimeUnit val="years"/>
      </c:dateAx>
      <c:valAx>
        <c:axId val="7656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5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</c:formatCode>
                <c:ptCount val="5"/>
                <c:pt idx="0" formatCode="#,##0.00;&quot;△&quot;#,##0.00;&quot;-&quot;">
                  <c:v>55.1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32864"/>
        <c:axId val="10342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37.4</c:v>
                </c:pt>
                <c:pt idx="1">
                  <c:v>37.130000000000003</c:v>
                </c:pt>
                <c:pt idx="2">
                  <c:v>38.24</c:v>
                </c:pt>
                <c:pt idx="3">
                  <c:v>39.42</c:v>
                </c:pt>
                <c:pt idx="4">
                  <c:v>39.68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32864"/>
        <c:axId val="103425152"/>
      </c:lineChart>
      <c:dateAx>
        <c:axId val="10333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25152"/>
        <c:crosses val="autoZero"/>
        <c:auto val="1"/>
        <c:lblOffset val="100"/>
        <c:baseTimeUnit val="years"/>
      </c:dateAx>
      <c:valAx>
        <c:axId val="10342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33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96.59</c:v>
                </c:pt>
                <c:pt idx="1">
                  <c:v>15.01</c:v>
                </c:pt>
                <c:pt idx="2">
                  <c:v>28.08</c:v>
                </c:pt>
                <c:pt idx="3">
                  <c:v>71.17</c:v>
                </c:pt>
                <c:pt idx="4">
                  <c:v>79.64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59456"/>
        <c:axId val="10346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80.989999999999995</c:v>
                </c:pt>
                <c:pt idx="1">
                  <c:v>81.8</c:v>
                </c:pt>
                <c:pt idx="2">
                  <c:v>81.84</c:v>
                </c:pt>
                <c:pt idx="3">
                  <c:v>82.97</c:v>
                </c:pt>
                <c:pt idx="4">
                  <c:v>83.95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59456"/>
        <c:axId val="103465728"/>
      </c:lineChart>
      <c:dateAx>
        <c:axId val="10345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65728"/>
        <c:crosses val="autoZero"/>
        <c:auto val="1"/>
        <c:lblOffset val="100"/>
        <c:baseTimeUnit val="years"/>
      </c:dateAx>
      <c:valAx>
        <c:axId val="10346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5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73.66</c:v>
                </c:pt>
                <c:pt idx="1">
                  <c:v>37.85</c:v>
                </c:pt>
                <c:pt idx="2">
                  <c:v>68.650000000000006</c:v>
                </c:pt>
                <c:pt idx="3">
                  <c:v>74.569999999999993</c:v>
                </c:pt>
                <c:pt idx="4">
                  <c:v>68.97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81120"/>
        <c:axId val="7659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81120"/>
        <c:axId val="76591488"/>
      </c:lineChart>
      <c:dateAx>
        <c:axId val="7658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91488"/>
        <c:crosses val="autoZero"/>
        <c:auto val="1"/>
        <c:lblOffset val="100"/>
        <c:baseTimeUnit val="years"/>
      </c:dateAx>
      <c:valAx>
        <c:axId val="7659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8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09408"/>
        <c:axId val="10047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09408"/>
        <c:axId val="100470784"/>
      </c:lineChart>
      <c:dateAx>
        <c:axId val="7660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70784"/>
        <c:crosses val="autoZero"/>
        <c:auto val="1"/>
        <c:lblOffset val="100"/>
        <c:baseTimeUnit val="years"/>
      </c:dateAx>
      <c:valAx>
        <c:axId val="10047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60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09184"/>
        <c:axId val="10051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9184"/>
        <c:axId val="100511104"/>
      </c:lineChart>
      <c:dateAx>
        <c:axId val="10050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511104"/>
        <c:crosses val="autoZero"/>
        <c:auto val="1"/>
        <c:lblOffset val="100"/>
        <c:baseTimeUnit val="years"/>
      </c:dateAx>
      <c:valAx>
        <c:axId val="10051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50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16352"/>
        <c:axId val="10212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16352"/>
        <c:axId val="102122624"/>
      </c:lineChart>
      <c:dateAx>
        <c:axId val="10211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22624"/>
        <c:crosses val="autoZero"/>
        <c:auto val="1"/>
        <c:lblOffset val="100"/>
        <c:baseTimeUnit val="years"/>
      </c:dateAx>
      <c:valAx>
        <c:axId val="10212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1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40928"/>
        <c:axId val="10216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40928"/>
        <c:axId val="102163584"/>
      </c:lineChart>
      <c:dateAx>
        <c:axId val="10214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63584"/>
        <c:crosses val="autoZero"/>
        <c:auto val="1"/>
        <c:lblOffset val="100"/>
        <c:baseTimeUnit val="years"/>
      </c:dateAx>
      <c:valAx>
        <c:axId val="10216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4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36736"/>
        <c:axId val="10323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804.21</c:v>
                </c:pt>
                <c:pt idx="1">
                  <c:v>866.07</c:v>
                </c:pt>
                <c:pt idx="2">
                  <c:v>827.19</c:v>
                </c:pt>
                <c:pt idx="3">
                  <c:v>817.63</c:v>
                </c:pt>
                <c:pt idx="4">
                  <c:v>830.5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6736"/>
        <c:axId val="103238656"/>
      </c:lineChart>
      <c:dateAx>
        <c:axId val="10323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38656"/>
        <c:crosses val="autoZero"/>
        <c:auto val="1"/>
        <c:lblOffset val="100"/>
        <c:baseTimeUnit val="years"/>
      </c:dateAx>
      <c:valAx>
        <c:axId val="10323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3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50.65</c:v>
                </c:pt>
                <c:pt idx="1">
                  <c:v>2.8</c:v>
                </c:pt>
                <c:pt idx="2">
                  <c:v>28.6</c:v>
                </c:pt>
                <c:pt idx="3">
                  <c:v>16.32</c:v>
                </c:pt>
                <c:pt idx="4">
                  <c:v>23.59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85120"/>
        <c:axId val="10328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48.08</c:v>
                </c:pt>
                <c:pt idx="1">
                  <c:v>43.46</c:v>
                </c:pt>
                <c:pt idx="2">
                  <c:v>45.01</c:v>
                </c:pt>
                <c:pt idx="3">
                  <c:v>46.31</c:v>
                </c:pt>
                <c:pt idx="4">
                  <c:v>43.66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85120"/>
        <c:axId val="103287040"/>
      </c:lineChart>
      <c:dateAx>
        <c:axId val="10328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87040"/>
        <c:crosses val="autoZero"/>
        <c:auto val="1"/>
        <c:lblOffset val="100"/>
        <c:baseTimeUnit val="years"/>
      </c:dateAx>
      <c:valAx>
        <c:axId val="10328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8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333.75</c:v>
                </c:pt>
                <c:pt idx="1">
                  <c:v>6043.16</c:v>
                </c:pt>
                <c:pt idx="2">
                  <c:v>562.12</c:v>
                </c:pt>
                <c:pt idx="3">
                  <c:v>969.2</c:v>
                </c:pt>
                <c:pt idx="4">
                  <c:v>677.61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04576"/>
        <c:axId val="10332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313.41000000000003</c:v>
                </c:pt>
                <c:pt idx="1">
                  <c:v>359.48</c:v>
                </c:pt>
                <c:pt idx="2">
                  <c:v>350.91</c:v>
                </c:pt>
                <c:pt idx="3">
                  <c:v>349.08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04576"/>
        <c:axId val="103323136"/>
      </c:lineChart>
      <c:dateAx>
        <c:axId val="10330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323136"/>
        <c:crosses val="autoZero"/>
        <c:auto val="1"/>
        <c:lblOffset val="100"/>
        <c:baseTimeUnit val="years"/>
      </c:dateAx>
      <c:valAx>
        <c:axId val="10332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30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【419.50】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宮城県　南三陸町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5"/>
      <c r="D7" s="75"/>
      <c r="E7" s="75"/>
      <c r="F7" s="75"/>
      <c r="G7" s="75"/>
      <c r="H7" s="75"/>
      <c r="I7" s="75" t="s">
        <v>2</v>
      </c>
      <c r="J7" s="75"/>
      <c r="K7" s="75"/>
      <c r="L7" s="75"/>
      <c r="M7" s="75"/>
      <c r="N7" s="75"/>
      <c r="O7" s="75"/>
      <c r="P7" s="75" t="s">
        <v>3</v>
      </c>
      <c r="Q7" s="75"/>
      <c r="R7" s="75"/>
      <c r="S7" s="75"/>
      <c r="T7" s="75"/>
      <c r="U7" s="75"/>
      <c r="V7" s="75"/>
      <c r="W7" s="75" t="s">
        <v>4</v>
      </c>
      <c r="X7" s="75"/>
      <c r="Y7" s="75"/>
      <c r="Z7" s="75"/>
      <c r="AA7" s="75"/>
      <c r="AB7" s="75"/>
      <c r="AC7" s="75"/>
      <c r="AD7" s="3"/>
      <c r="AE7" s="3"/>
      <c r="AF7" s="3"/>
      <c r="AG7" s="3"/>
      <c r="AH7" s="3"/>
      <c r="AI7" s="3"/>
      <c r="AJ7" s="3"/>
      <c r="AK7" s="3"/>
      <c r="AL7" s="75" t="s">
        <v>5</v>
      </c>
      <c r="AM7" s="75"/>
      <c r="AN7" s="75"/>
      <c r="AO7" s="75"/>
      <c r="AP7" s="75"/>
      <c r="AQ7" s="75"/>
      <c r="AR7" s="75"/>
      <c r="AS7" s="75"/>
      <c r="AT7" s="75" t="s">
        <v>6</v>
      </c>
      <c r="AU7" s="75"/>
      <c r="AV7" s="75"/>
      <c r="AW7" s="75"/>
      <c r="AX7" s="75"/>
      <c r="AY7" s="75"/>
      <c r="AZ7" s="75"/>
      <c r="BA7" s="75"/>
      <c r="BB7" s="75" t="s">
        <v>7</v>
      </c>
      <c r="BC7" s="75"/>
      <c r="BD7" s="75"/>
      <c r="BE7" s="75"/>
      <c r="BF7" s="75"/>
      <c r="BG7" s="75"/>
      <c r="BH7" s="75"/>
      <c r="BI7" s="7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漁業集落排水</v>
      </c>
      <c r="Q8" s="76"/>
      <c r="R8" s="76"/>
      <c r="S8" s="76"/>
      <c r="T8" s="76"/>
      <c r="U8" s="76"/>
      <c r="V8" s="76"/>
      <c r="W8" s="76" t="str">
        <f>データ!L6</f>
        <v>H2</v>
      </c>
      <c r="X8" s="76"/>
      <c r="Y8" s="76"/>
      <c r="Z8" s="76"/>
      <c r="AA8" s="76"/>
      <c r="AB8" s="76"/>
      <c r="AC8" s="76"/>
      <c r="AD8" s="3"/>
      <c r="AE8" s="3"/>
      <c r="AF8" s="3"/>
      <c r="AG8" s="3"/>
      <c r="AH8" s="3"/>
      <c r="AI8" s="3"/>
      <c r="AJ8" s="3"/>
      <c r="AK8" s="3"/>
      <c r="AL8" s="70">
        <f>データ!R6</f>
        <v>14169</v>
      </c>
      <c r="AM8" s="70"/>
      <c r="AN8" s="70"/>
      <c r="AO8" s="70"/>
      <c r="AP8" s="70"/>
      <c r="AQ8" s="70"/>
      <c r="AR8" s="70"/>
      <c r="AS8" s="70"/>
      <c r="AT8" s="69">
        <f>データ!S6</f>
        <v>163.4</v>
      </c>
      <c r="AU8" s="69"/>
      <c r="AV8" s="69"/>
      <c r="AW8" s="69"/>
      <c r="AX8" s="69"/>
      <c r="AY8" s="69"/>
      <c r="AZ8" s="69"/>
      <c r="BA8" s="69"/>
      <c r="BB8" s="69">
        <f>データ!T6</f>
        <v>86.71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9</v>
      </c>
      <c r="BM8" s="74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5" t="s">
        <v>11</v>
      </c>
      <c r="C9" s="75"/>
      <c r="D9" s="75"/>
      <c r="E9" s="75"/>
      <c r="F9" s="75"/>
      <c r="G9" s="75"/>
      <c r="H9" s="75"/>
      <c r="I9" s="75" t="s">
        <v>12</v>
      </c>
      <c r="J9" s="75"/>
      <c r="K9" s="75"/>
      <c r="L9" s="75"/>
      <c r="M9" s="75"/>
      <c r="N9" s="75"/>
      <c r="O9" s="75"/>
      <c r="P9" s="75" t="s">
        <v>13</v>
      </c>
      <c r="Q9" s="75"/>
      <c r="R9" s="75"/>
      <c r="S9" s="75"/>
      <c r="T9" s="75"/>
      <c r="U9" s="75"/>
      <c r="V9" s="75"/>
      <c r="W9" s="75" t="s">
        <v>14</v>
      </c>
      <c r="X9" s="75"/>
      <c r="Y9" s="75"/>
      <c r="Z9" s="75"/>
      <c r="AA9" s="75"/>
      <c r="AB9" s="75"/>
      <c r="AC9" s="75"/>
      <c r="AD9" s="75" t="s">
        <v>15</v>
      </c>
      <c r="AE9" s="75"/>
      <c r="AF9" s="75"/>
      <c r="AG9" s="75"/>
      <c r="AH9" s="75"/>
      <c r="AI9" s="75"/>
      <c r="AJ9" s="75"/>
      <c r="AK9" s="3"/>
      <c r="AL9" s="75" t="s">
        <v>16</v>
      </c>
      <c r="AM9" s="75"/>
      <c r="AN9" s="75"/>
      <c r="AO9" s="75"/>
      <c r="AP9" s="75"/>
      <c r="AQ9" s="75"/>
      <c r="AR9" s="75"/>
      <c r="AS9" s="75"/>
      <c r="AT9" s="75" t="s">
        <v>17</v>
      </c>
      <c r="AU9" s="75"/>
      <c r="AV9" s="75"/>
      <c r="AW9" s="75"/>
      <c r="AX9" s="75"/>
      <c r="AY9" s="75"/>
      <c r="AZ9" s="75"/>
      <c r="BA9" s="75"/>
      <c r="BB9" s="75" t="s">
        <v>18</v>
      </c>
      <c r="BC9" s="75"/>
      <c r="BD9" s="75"/>
      <c r="BE9" s="75"/>
      <c r="BF9" s="75"/>
      <c r="BG9" s="75"/>
      <c r="BH9" s="75"/>
      <c r="BI9" s="75"/>
      <c r="BJ9" s="3"/>
      <c r="BK9" s="3"/>
      <c r="BL9" s="67" t="s">
        <v>19</v>
      </c>
      <c r="BM9" s="68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データ!M6</f>
        <v>-</v>
      </c>
      <c r="C10" s="69"/>
      <c r="D10" s="69"/>
      <c r="E10" s="69"/>
      <c r="F10" s="69"/>
      <c r="G10" s="69"/>
      <c r="H10" s="69"/>
      <c r="I10" s="69" t="str">
        <f>データ!N6</f>
        <v>該当数値なし</v>
      </c>
      <c r="J10" s="69"/>
      <c r="K10" s="69"/>
      <c r="L10" s="69"/>
      <c r="M10" s="69"/>
      <c r="N10" s="69"/>
      <c r="O10" s="69"/>
      <c r="P10" s="69">
        <f>データ!O6</f>
        <v>1.19</v>
      </c>
      <c r="Q10" s="69"/>
      <c r="R10" s="69"/>
      <c r="S10" s="69"/>
      <c r="T10" s="69"/>
      <c r="U10" s="69"/>
      <c r="V10" s="69"/>
      <c r="W10" s="69">
        <f>データ!P6</f>
        <v>80.209999999999994</v>
      </c>
      <c r="X10" s="69"/>
      <c r="Y10" s="69"/>
      <c r="Z10" s="69"/>
      <c r="AA10" s="69"/>
      <c r="AB10" s="69"/>
      <c r="AC10" s="69"/>
      <c r="AD10" s="70">
        <f>データ!Q6</f>
        <v>3240</v>
      </c>
      <c r="AE10" s="70"/>
      <c r="AF10" s="70"/>
      <c r="AG10" s="70"/>
      <c r="AH10" s="70"/>
      <c r="AI10" s="70"/>
      <c r="AJ10" s="70"/>
      <c r="AK10" s="2"/>
      <c r="AL10" s="70">
        <f>データ!U6</f>
        <v>167</v>
      </c>
      <c r="AM10" s="70"/>
      <c r="AN10" s="70"/>
      <c r="AO10" s="70"/>
      <c r="AP10" s="70"/>
      <c r="AQ10" s="70"/>
      <c r="AR10" s="70"/>
      <c r="AS10" s="70"/>
      <c r="AT10" s="69">
        <f>データ!V6</f>
        <v>0.17</v>
      </c>
      <c r="AU10" s="69"/>
      <c r="AV10" s="69"/>
      <c r="AW10" s="69"/>
      <c r="AX10" s="69"/>
      <c r="AY10" s="69"/>
      <c r="AZ10" s="69"/>
      <c r="BA10" s="69"/>
      <c r="BB10" s="69">
        <f>データ!W6</f>
        <v>982.35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110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46060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宮城県　南三陸町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1.19</v>
      </c>
      <c r="P6" s="32">
        <f t="shared" si="3"/>
        <v>80.209999999999994</v>
      </c>
      <c r="Q6" s="32">
        <f t="shared" si="3"/>
        <v>3240</v>
      </c>
      <c r="R6" s="32">
        <f t="shared" si="3"/>
        <v>14169</v>
      </c>
      <c r="S6" s="32">
        <f t="shared" si="3"/>
        <v>163.4</v>
      </c>
      <c r="T6" s="32">
        <f t="shared" si="3"/>
        <v>86.71</v>
      </c>
      <c r="U6" s="32">
        <f t="shared" si="3"/>
        <v>167</v>
      </c>
      <c r="V6" s="32">
        <f t="shared" si="3"/>
        <v>0.17</v>
      </c>
      <c r="W6" s="32">
        <f t="shared" si="3"/>
        <v>982.35</v>
      </c>
      <c r="X6" s="33">
        <f>IF(X7="",NA(),X7)</f>
        <v>73.66</v>
      </c>
      <c r="Y6" s="33">
        <f t="shared" ref="Y6:AG6" si="4">IF(Y7="",NA(),Y7)</f>
        <v>37.85</v>
      </c>
      <c r="Z6" s="33">
        <f t="shared" si="4"/>
        <v>68.650000000000006</v>
      </c>
      <c r="AA6" s="33">
        <f t="shared" si="4"/>
        <v>74.569999999999993</v>
      </c>
      <c r="AB6" s="33">
        <f t="shared" si="4"/>
        <v>68.97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804.21</v>
      </c>
      <c r="BK6" s="33">
        <f t="shared" si="7"/>
        <v>866.07</v>
      </c>
      <c r="BL6" s="33">
        <f t="shared" si="7"/>
        <v>827.19</v>
      </c>
      <c r="BM6" s="33">
        <f t="shared" si="7"/>
        <v>817.63</v>
      </c>
      <c r="BN6" s="33">
        <f t="shared" si="7"/>
        <v>830.5</v>
      </c>
      <c r="BO6" s="32" t="str">
        <f>IF(BO7="","",IF(BO7="-","【-】","【"&amp;SUBSTITUTE(TEXT(BO7,"#,##0.00"),"-","△")&amp;"】"))</f>
        <v>【1,078.58】</v>
      </c>
      <c r="BP6" s="33">
        <f>IF(BP7="",NA(),BP7)</f>
        <v>50.65</v>
      </c>
      <c r="BQ6" s="33">
        <f t="shared" ref="BQ6:BY6" si="8">IF(BQ7="",NA(),BQ7)</f>
        <v>2.8</v>
      </c>
      <c r="BR6" s="33">
        <f t="shared" si="8"/>
        <v>28.6</v>
      </c>
      <c r="BS6" s="33">
        <f t="shared" si="8"/>
        <v>16.32</v>
      </c>
      <c r="BT6" s="33">
        <f t="shared" si="8"/>
        <v>23.59</v>
      </c>
      <c r="BU6" s="33">
        <f t="shared" si="8"/>
        <v>48.08</v>
      </c>
      <c r="BV6" s="33">
        <f t="shared" si="8"/>
        <v>43.46</v>
      </c>
      <c r="BW6" s="33">
        <f t="shared" si="8"/>
        <v>45.01</v>
      </c>
      <c r="BX6" s="33">
        <f t="shared" si="8"/>
        <v>46.31</v>
      </c>
      <c r="BY6" s="33">
        <f t="shared" si="8"/>
        <v>43.66</v>
      </c>
      <c r="BZ6" s="32" t="str">
        <f>IF(BZ7="","",IF(BZ7="-","【-】","【"&amp;SUBSTITUTE(TEXT(BZ7,"#,##0.00"),"-","△")&amp;"】"))</f>
        <v>【40.39】</v>
      </c>
      <c r="CA6" s="33">
        <f>IF(CA7="",NA(),CA7)</f>
        <v>333.75</v>
      </c>
      <c r="CB6" s="33">
        <f t="shared" ref="CB6:CJ6" si="9">IF(CB7="",NA(),CB7)</f>
        <v>6043.16</v>
      </c>
      <c r="CC6" s="33">
        <f t="shared" si="9"/>
        <v>562.12</v>
      </c>
      <c r="CD6" s="33">
        <f t="shared" si="9"/>
        <v>969.2</v>
      </c>
      <c r="CE6" s="33">
        <f t="shared" si="9"/>
        <v>677.61</v>
      </c>
      <c r="CF6" s="33">
        <f t="shared" si="9"/>
        <v>313.41000000000003</v>
      </c>
      <c r="CG6" s="33">
        <f t="shared" si="9"/>
        <v>359.48</v>
      </c>
      <c r="CH6" s="33">
        <f t="shared" si="9"/>
        <v>350.91</v>
      </c>
      <c r="CI6" s="33">
        <f t="shared" si="9"/>
        <v>349.08</v>
      </c>
      <c r="CJ6" s="33">
        <f t="shared" si="9"/>
        <v>382.09</v>
      </c>
      <c r="CK6" s="32" t="str">
        <f>IF(CK7="","",IF(CK7="-","【-】","【"&amp;SUBSTITUTE(TEXT(CK7,"#,##0.00"),"-","△")&amp;"】"))</f>
        <v>【419.50】</v>
      </c>
      <c r="CL6" s="33">
        <f>IF(CL7="",NA(),CL7)</f>
        <v>55.1</v>
      </c>
      <c r="CM6" s="32">
        <f t="shared" ref="CM6:CU6" si="10">IF(CM7="",NA(),CM7)</f>
        <v>0</v>
      </c>
      <c r="CN6" s="32">
        <f t="shared" si="10"/>
        <v>0</v>
      </c>
      <c r="CO6" s="32">
        <f t="shared" si="10"/>
        <v>0</v>
      </c>
      <c r="CP6" s="32">
        <f t="shared" si="10"/>
        <v>0</v>
      </c>
      <c r="CQ6" s="33">
        <f t="shared" si="10"/>
        <v>37.4</v>
      </c>
      <c r="CR6" s="33">
        <f t="shared" si="10"/>
        <v>37.130000000000003</v>
      </c>
      <c r="CS6" s="33">
        <f t="shared" si="10"/>
        <v>38.24</v>
      </c>
      <c r="CT6" s="33">
        <f t="shared" si="10"/>
        <v>39.42</v>
      </c>
      <c r="CU6" s="33">
        <f t="shared" si="10"/>
        <v>39.68</v>
      </c>
      <c r="CV6" s="32" t="str">
        <f>IF(CV7="","",IF(CV7="-","【-】","【"&amp;SUBSTITUTE(TEXT(CV7,"#,##0.00"),"-","△")&amp;"】"))</f>
        <v>【35.64】</v>
      </c>
      <c r="CW6" s="33">
        <f>IF(CW7="",NA(),CW7)</f>
        <v>96.59</v>
      </c>
      <c r="CX6" s="33">
        <f t="shared" ref="CX6:DF6" si="11">IF(CX7="",NA(),CX7)</f>
        <v>15.01</v>
      </c>
      <c r="CY6" s="33">
        <f t="shared" si="11"/>
        <v>28.08</v>
      </c>
      <c r="CZ6" s="33">
        <f t="shared" si="11"/>
        <v>71.17</v>
      </c>
      <c r="DA6" s="33">
        <f t="shared" si="11"/>
        <v>79.64</v>
      </c>
      <c r="DB6" s="33">
        <f t="shared" si="11"/>
        <v>80.989999999999995</v>
      </c>
      <c r="DC6" s="33">
        <f t="shared" si="11"/>
        <v>81.8</v>
      </c>
      <c r="DD6" s="33">
        <f t="shared" si="11"/>
        <v>81.84</v>
      </c>
      <c r="DE6" s="33">
        <f t="shared" si="11"/>
        <v>82.97</v>
      </c>
      <c r="DF6" s="33">
        <f t="shared" si="11"/>
        <v>83.95</v>
      </c>
      <c r="DG6" s="32" t="str">
        <f>IF(DG7="","",IF(DG7="-","【-】","【"&amp;SUBSTITUTE(TEXT(DG7,"#,##0.00"),"-","△")&amp;"】"))</f>
        <v>【77.00】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0.02</v>
      </c>
      <c r="EK6" s="32">
        <f t="shared" si="14"/>
        <v>0</v>
      </c>
      <c r="EL6" s="33">
        <f t="shared" si="14"/>
        <v>0.14000000000000001</v>
      </c>
      <c r="EM6" s="33">
        <f t="shared" si="14"/>
        <v>0.05</v>
      </c>
      <c r="EN6" s="32" t="str">
        <f>IF(EN7="","",IF(EN7="-","【-】","【"&amp;SUBSTITUTE(TEXT(EN7,"#,##0.00"),"-","△")&amp;"】"))</f>
        <v>【0.14】</v>
      </c>
    </row>
    <row r="7" spans="1:144" s="34" customFormat="1">
      <c r="A7" s="26"/>
      <c r="B7" s="35">
        <v>2014</v>
      </c>
      <c r="C7" s="35">
        <v>46060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1.19</v>
      </c>
      <c r="P7" s="36">
        <v>80.209999999999994</v>
      </c>
      <c r="Q7" s="36">
        <v>3240</v>
      </c>
      <c r="R7" s="36">
        <v>14169</v>
      </c>
      <c r="S7" s="36">
        <v>163.4</v>
      </c>
      <c r="T7" s="36">
        <v>86.71</v>
      </c>
      <c r="U7" s="36">
        <v>167</v>
      </c>
      <c r="V7" s="36">
        <v>0.17</v>
      </c>
      <c r="W7" s="36">
        <v>982.35</v>
      </c>
      <c r="X7" s="36">
        <v>73.66</v>
      </c>
      <c r="Y7" s="36">
        <v>37.85</v>
      </c>
      <c r="Z7" s="36">
        <v>68.650000000000006</v>
      </c>
      <c r="AA7" s="36">
        <v>74.569999999999993</v>
      </c>
      <c r="AB7" s="36">
        <v>68.97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804.21</v>
      </c>
      <c r="BK7" s="36">
        <v>866.07</v>
      </c>
      <c r="BL7" s="36">
        <v>827.19</v>
      </c>
      <c r="BM7" s="36">
        <v>817.63</v>
      </c>
      <c r="BN7" s="36">
        <v>830.5</v>
      </c>
      <c r="BO7" s="36">
        <v>1078.58</v>
      </c>
      <c r="BP7" s="36">
        <v>50.65</v>
      </c>
      <c r="BQ7" s="36">
        <v>2.8</v>
      </c>
      <c r="BR7" s="36">
        <v>28.6</v>
      </c>
      <c r="BS7" s="36">
        <v>16.32</v>
      </c>
      <c r="BT7" s="36">
        <v>23.59</v>
      </c>
      <c r="BU7" s="36">
        <v>48.08</v>
      </c>
      <c r="BV7" s="36">
        <v>43.46</v>
      </c>
      <c r="BW7" s="36">
        <v>45.01</v>
      </c>
      <c r="BX7" s="36">
        <v>46.31</v>
      </c>
      <c r="BY7" s="36">
        <v>43.66</v>
      </c>
      <c r="BZ7" s="36">
        <v>40.39</v>
      </c>
      <c r="CA7" s="36">
        <v>333.75</v>
      </c>
      <c r="CB7" s="36">
        <v>6043.16</v>
      </c>
      <c r="CC7" s="36">
        <v>562.12</v>
      </c>
      <c r="CD7" s="36">
        <v>969.2</v>
      </c>
      <c r="CE7" s="36">
        <v>677.61</v>
      </c>
      <c r="CF7" s="36">
        <v>313.41000000000003</v>
      </c>
      <c r="CG7" s="36">
        <v>359.48</v>
      </c>
      <c r="CH7" s="36">
        <v>350.91</v>
      </c>
      <c r="CI7" s="36">
        <v>349.08</v>
      </c>
      <c r="CJ7" s="36">
        <v>382.09</v>
      </c>
      <c r="CK7" s="36">
        <v>419.5</v>
      </c>
      <c r="CL7" s="36">
        <v>55.1</v>
      </c>
      <c r="CM7" s="36">
        <v>0</v>
      </c>
      <c r="CN7" s="36">
        <v>0</v>
      </c>
      <c r="CO7" s="36">
        <v>0</v>
      </c>
      <c r="CP7" s="36">
        <v>0</v>
      </c>
      <c r="CQ7" s="36">
        <v>37.4</v>
      </c>
      <c r="CR7" s="36">
        <v>37.130000000000003</v>
      </c>
      <c r="CS7" s="36">
        <v>38.24</v>
      </c>
      <c r="CT7" s="36">
        <v>39.42</v>
      </c>
      <c r="CU7" s="36">
        <v>39.68</v>
      </c>
      <c r="CV7" s="36">
        <v>35.64</v>
      </c>
      <c r="CW7" s="36">
        <v>96.59</v>
      </c>
      <c r="CX7" s="36">
        <v>15.01</v>
      </c>
      <c r="CY7" s="36">
        <v>28.08</v>
      </c>
      <c r="CZ7" s="36">
        <v>71.17</v>
      </c>
      <c r="DA7" s="36">
        <v>79.64</v>
      </c>
      <c r="DB7" s="36">
        <v>80.989999999999995</v>
      </c>
      <c r="DC7" s="36">
        <v>81.8</v>
      </c>
      <c r="DD7" s="36">
        <v>81.84</v>
      </c>
      <c r="DE7" s="36">
        <v>82.97</v>
      </c>
      <c r="DF7" s="36">
        <v>83.95</v>
      </c>
      <c r="DG7" s="36">
        <v>77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0.02</v>
      </c>
      <c r="EK7" s="36">
        <v>0</v>
      </c>
      <c r="EL7" s="36">
        <v>0.14000000000000001</v>
      </c>
      <c r="EM7" s="36">
        <v>0.05</v>
      </c>
      <c r="EN7" s="36">
        <v>0.14000000000000001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temp</cp:lastModifiedBy>
  <cp:lastPrinted>2016-02-22T10:24:53Z</cp:lastPrinted>
  <dcterms:created xsi:type="dcterms:W3CDTF">2016-02-03T09:20:15Z</dcterms:created>
  <dcterms:modified xsi:type="dcterms:W3CDTF">2016-02-24T09:21:42Z</dcterms:modified>
</cp:coreProperties>
</file>