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315" yWindow="-60" windowWidth="1017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P6" i="5"/>
  <c r="Z10" i="4" s="1"/>
  <c r="O6" i="5"/>
  <c r="R10" i="4" s="1"/>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J10" i="4"/>
  <c r="B10" i="4"/>
  <c r="AQ8" i="4"/>
  <c r="AI8" i="4"/>
  <c r="Z8" i="4"/>
  <c r="J8" i="4"/>
  <c r="B6" i="4"/>
  <c r="C10" i="5" l="1"/>
  <c r="D10" i="5"/>
  <c r="E10" i="5"/>
  <c r="B10" i="5"/>
</calcChain>
</file>

<file path=xl/sharedStrings.xml><?xml version="1.0" encoding="utf-8"?>
<sst xmlns="http://schemas.openxmlformats.org/spreadsheetml/2006/main" count="219" uniqueCount="107">
  <si>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</si>
  <si>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</si>
  <si>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</si>
  <si>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</si>
  <si>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</si>
  <si>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</si>
  <si>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</si>
  <si>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</si>
  <si>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</si>
  <si>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</si>
  <si>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</si>
  <si>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</si>
  <si>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</si>
  <si>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</si>
  <si>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</si>
  <si>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</si>
  <si>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</si>
  <si>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</si>
  <si>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</si>
  <si>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</si>
  <si>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</si>
  <si>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</si>
  <si>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</si>
  <si>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</si>
  <si>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</si>
  <si>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</si>
  <si>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</si>
  <si>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</si>
  <si>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</si>
  <si>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</si>
  <si>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</si>
  <si>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</si>
  <si>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</si>
  <si>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</si>
  <si>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</si>
  <si>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</si>
  <si>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</si>
  <si>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</si>
  <si>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</si>
  <si>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</si>
  <si>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</si>
  <si>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</si>
  <si>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</si>
  <si>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</si>
  <si>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</si>
  <si>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</si>
  <si>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</si>
  <si>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</si>
  <si>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</si>
  <si>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</si>
  <si>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</si>
  <si>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</si>
  <si>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</si>
  <si>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</si>
  <si>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</si>
  <si>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</si>
  <si>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</si>
  <si>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</si>
  <si>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</si>
  <si>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</si>
  <si>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</si>
  <si>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</si>
  <si>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</si>
  <si>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</si>
  <si>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</si>
  <si>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</si>
  <si>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</si>
  <si>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</si>
  <si>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</si>
  <si>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</si>
  <si>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</si>
  <si>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</si>
  <si>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</si>
  <si>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</si>
  <si>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</si>
  <si>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</si>
  <si>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</si>
  <si>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</si>
  <si>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</si>
  <si>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</si>
  <si>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</si>
  <si>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</si>
  <si>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</si>
  <si>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</si>
  <si>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</si>
  <si>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</si>
  <si>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</si>
  <si>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</si>
  <si>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</si>
  <si>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</si>
  <si>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</si>
  <si>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</si>
  <si>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</si>
  <si>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女川町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</si>
  <si>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</si>
  <si>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</si>
  <si>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</si>
  <si>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</si>
  <si>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</si>
  <si>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</si>
  <si>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</si>
  <si>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</si>
  <si>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</si>
  <si>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</si>
  <si>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災害復旧事業により、大部分が新設管（耐震管）となる予定である。</t>
    <rPh sb="0" eb="2">
      <t>サイガイ</t>
    </rPh>
    <rPh sb="2" eb="4">
      <t>フッキュウ</t>
    </rPh>
    <rPh sb="4" eb="6">
      <t>ジギョウ</t>
    </rPh>
    <rPh sb="10" eb="13">
      <t>ダイブブン</t>
    </rPh>
    <rPh sb="14" eb="16">
      <t>シンセツ</t>
    </rPh>
    <rPh sb="16" eb="17">
      <t>カン</t>
    </rPh>
    <rPh sb="18" eb="20">
      <t>タイシン</t>
    </rPh>
    <rPh sb="20" eb="21">
      <t>カン</t>
    </rPh>
    <rPh sb="25" eb="27">
      <t>ヨテイ</t>
    </rPh>
    <phoneticPr fontId="4"/>
  </si>
  <si>
    <t>東日本大震災前と復興事業完了後の水道事業を取り巻く状況が、変わってくる。復興事業完了後の町の状況を把握し、経営に反映させる必要がある。</t>
    <rPh sb="0" eb="1">
      <t>ヒガシ</t>
    </rPh>
    <rPh sb="1" eb="3">
      <t>ニホン</t>
    </rPh>
    <rPh sb="3" eb="6">
      <t>ダイシンサイ</t>
    </rPh>
    <rPh sb="6" eb="7">
      <t>マエ</t>
    </rPh>
    <rPh sb="8" eb="10">
      <t>フッコウ</t>
    </rPh>
    <rPh sb="10" eb="12">
      <t>ジギョウ</t>
    </rPh>
    <rPh sb="12" eb="14">
      <t>カンリョウ</t>
    </rPh>
    <rPh sb="14" eb="15">
      <t>ゴ</t>
    </rPh>
    <rPh sb="16" eb="18">
      <t>スイドウ</t>
    </rPh>
    <rPh sb="18" eb="20">
      <t>ジギョウ</t>
    </rPh>
    <rPh sb="21" eb="22">
      <t>ト</t>
    </rPh>
    <rPh sb="23" eb="24">
      <t>マ</t>
    </rPh>
    <rPh sb="25" eb="27">
      <t>ジョウキョウ</t>
    </rPh>
    <rPh sb="29" eb="30">
      <t>カ</t>
    </rPh>
    <rPh sb="36" eb="38">
      <t>フッコウ</t>
    </rPh>
    <rPh sb="38" eb="40">
      <t>ジギョウ</t>
    </rPh>
    <rPh sb="40" eb="42">
      <t>カンリョウ</t>
    </rPh>
    <rPh sb="42" eb="43">
      <t>ゴ</t>
    </rPh>
    <rPh sb="44" eb="45">
      <t>マチ</t>
    </rPh>
    <rPh sb="46" eb="48">
      <t>ジョウキョウ</t>
    </rPh>
    <rPh sb="49" eb="51">
      <t>ハアク</t>
    </rPh>
    <rPh sb="53" eb="55">
      <t>ケイエイ</t>
    </rPh>
    <rPh sb="56" eb="58">
      <t>ハンエイ</t>
    </rPh>
    <rPh sb="61" eb="63">
      <t>ヒツヨウ</t>
    </rPh>
    <phoneticPr fontId="4"/>
  </si>
  <si>
    <t>①経常収支及び⑤料金回収率について
東日本大震災による人口減少により経常収支、料金回収率が著しく下がっている。緩やかな回復が見られるが、今後は支出の削減と適切な料金設定を検討していく時期が到来すると考える。
②累積欠損金について
東日本大震災による料金収入の減少と特別損失が影響し増加傾向にある。
⑦施設利用率及び⑧有収率について
施設利用率については、東日本大震災の影響で給水量の減少に伴って低くなっている。有収率についても、東日本大震災の影響で漏水箇所が多くなったので低くなっている。しかし漏水修繕が進んできたことに伴う増加傾向にある。</t>
    <rPh sb="1" eb="3">
      <t>ケイジョウ</t>
    </rPh>
    <rPh sb="3" eb="5">
      <t>シュウシ</t>
    </rPh>
    <rPh sb="5" eb="6">
      <t>オヨ</t>
    </rPh>
    <rPh sb="8" eb="10">
      <t>リョウキン</t>
    </rPh>
    <rPh sb="10" eb="12">
      <t>カイシュウ</t>
    </rPh>
    <rPh sb="12" eb="13">
      <t>リツ</t>
    </rPh>
    <rPh sb="18" eb="19">
      <t>ヒガシ</t>
    </rPh>
    <rPh sb="19" eb="21">
      <t>ニホン</t>
    </rPh>
    <rPh sb="21" eb="24">
      <t>ダイシンサイ</t>
    </rPh>
    <rPh sb="27" eb="29">
      <t>ジンコウ</t>
    </rPh>
    <rPh sb="29" eb="31">
      <t>ゲンショウ</t>
    </rPh>
    <rPh sb="34" eb="36">
      <t>ケイジョウ</t>
    </rPh>
    <rPh sb="36" eb="38">
      <t>シュウシ</t>
    </rPh>
    <rPh sb="39" eb="41">
      <t>リョウキン</t>
    </rPh>
    <rPh sb="41" eb="43">
      <t>カイシュウ</t>
    </rPh>
    <rPh sb="43" eb="44">
      <t>リツ</t>
    </rPh>
    <rPh sb="45" eb="46">
      <t>イチジル</t>
    </rPh>
    <rPh sb="48" eb="49">
      <t>サ</t>
    </rPh>
    <rPh sb="55" eb="56">
      <t>ユル</t>
    </rPh>
    <rPh sb="59" eb="61">
      <t>カイフク</t>
    </rPh>
    <rPh sb="62" eb="63">
      <t>ミ</t>
    </rPh>
    <rPh sb="68" eb="70">
      <t>コンゴ</t>
    </rPh>
    <rPh sb="71" eb="73">
      <t>シシュツ</t>
    </rPh>
    <rPh sb="74" eb="76">
      <t>サクゲン</t>
    </rPh>
    <rPh sb="77" eb="79">
      <t>テキセツ</t>
    </rPh>
    <rPh sb="80" eb="82">
      <t>リョウキン</t>
    </rPh>
    <rPh sb="82" eb="84">
      <t>セッテイ</t>
    </rPh>
    <rPh sb="85" eb="87">
      <t>ケントウ</t>
    </rPh>
    <rPh sb="91" eb="93">
      <t>ジキ</t>
    </rPh>
    <rPh sb="94" eb="96">
      <t>トウライ</t>
    </rPh>
    <rPh sb="99" eb="100">
      <t>カンガ</t>
    </rPh>
    <rPh sb="105" eb="107">
      <t>ルイセキ</t>
    </rPh>
    <rPh sb="107" eb="110">
      <t>ケッソンキン</t>
    </rPh>
    <rPh sb="115" eb="116">
      <t>ヒガシ</t>
    </rPh>
    <rPh sb="116" eb="118">
      <t>ニホン</t>
    </rPh>
    <rPh sb="118" eb="121">
      <t>ダイシンサイ</t>
    </rPh>
    <rPh sb="124" eb="126">
      <t>リョウキン</t>
    </rPh>
    <rPh sb="126" eb="128">
      <t>シュウニュウ</t>
    </rPh>
    <rPh sb="129" eb="131">
      <t>ゲンショウ</t>
    </rPh>
    <rPh sb="132" eb="134">
      <t>トクベツ</t>
    </rPh>
    <rPh sb="134" eb="136">
      <t>ソンシツ</t>
    </rPh>
    <rPh sb="137" eb="139">
      <t>エイキョウ</t>
    </rPh>
    <rPh sb="140" eb="142">
      <t>ゾウカ</t>
    </rPh>
    <rPh sb="142" eb="144">
      <t>ケイコウ</t>
    </rPh>
    <rPh sb="150" eb="152">
      <t>シセツ</t>
    </rPh>
    <rPh sb="152" eb="155">
      <t>リヨウリツ</t>
    </rPh>
    <rPh sb="155" eb="156">
      <t>オヨ</t>
    </rPh>
    <rPh sb="158" eb="160">
      <t>ユウシュウ</t>
    </rPh>
    <rPh sb="160" eb="161">
      <t>リツ</t>
    </rPh>
    <rPh sb="166" eb="168">
      <t>シセツ</t>
    </rPh>
    <rPh sb="168" eb="171">
      <t>リヨウリツ</t>
    </rPh>
    <rPh sb="177" eb="178">
      <t>ヒガシ</t>
    </rPh>
    <rPh sb="178" eb="180">
      <t>ニホン</t>
    </rPh>
    <rPh sb="180" eb="183">
      <t>ダイシンサイ</t>
    </rPh>
    <rPh sb="184" eb="186">
      <t>エイキョウ</t>
    </rPh>
    <rPh sb="187" eb="189">
      <t>キュウスイ</t>
    </rPh>
    <rPh sb="189" eb="190">
      <t>リョウ</t>
    </rPh>
    <rPh sb="191" eb="193">
      <t>ゲンショウ</t>
    </rPh>
    <rPh sb="194" eb="195">
      <t>トモナ</t>
    </rPh>
    <rPh sb="197" eb="198">
      <t>ヒク</t>
    </rPh>
    <rPh sb="205" eb="207">
      <t>ユウシュウ</t>
    </rPh>
    <rPh sb="207" eb="208">
      <t>リツ</t>
    </rPh>
    <rPh sb="214" eb="215">
      <t>ヒガシ</t>
    </rPh>
    <rPh sb="215" eb="217">
      <t>ニホン</t>
    </rPh>
    <rPh sb="217" eb="220">
      <t>ダイシンサイ</t>
    </rPh>
    <rPh sb="221" eb="223">
      <t>エイキョウ</t>
    </rPh>
    <rPh sb="224" eb="226">
      <t>ロウスイ</t>
    </rPh>
    <rPh sb="226" eb="228">
      <t>カショ</t>
    </rPh>
    <rPh sb="229" eb="230">
      <t>オオ</t>
    </rPh>
    <rPh sb="236" eb="237">
      <t>ヒク</t>
    </rPh>
    <rPh sb="247" eb="249">
      <t>ロウスイ</t>
    </rPh>
    <rPh sb="249" eb="251">
      <t>シュウゼン</t>
    </rPh>
    <rPh sb="252" eb="253">
      <t>スス</t>
    </rPh>
    <rPh sb="260" eb="261">
      <t>トモナ</t>
    </rPh>
    <rPh sb="262" eb="264">
      <t>ゾウカ</t>
    </rPh>
    <rPh sb="264" eb="266">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</si>
</sst>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546880"/>
        <c:axId val="10755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0.81</c:v>
                </c:pt>
                <c:pt idx="1">
                  <c:v>0.82</c:v>
                </c:pt>
                <c:pt idx="2">
                  <c:v>0.66</c:v>
                </c:pt>
                <c:pt idx="3">
                  <c:v>0.64</c:v>
                </c:pt>
                <c:pt idx="4">
                  <c:v>0.56000000000000005</c:v>
                </c:pt>
              </c:numCache>
            </c:numRef>
          </c:val>
          <c:smooth val="0"/>
        </c:ser>
        <c:dLbls>
          <c:showLegendKey val="0"/>
          <c:showVal val="0"/>
          <c:showCatName val="0"/>
          <c:showSerName val="0"/>
          <c:showPercent val="0"/>
          <c:showBubbleSize val="0"/>
        </c:dLbls>
        <c:marker val="1"/>
        <c:smooth val="0"/>
        <c:axId val="107546880"/>
        <c:axId val="107557248"/>
      </c:lineChart>
      <c:dateAx>
        <c:axId val="107546880"/>
        <c:scaling>
          <c:orientation val="minMax"/>
        </c:scaling>
        <c:delete val="1"/>
        <c:axPos val="b"/>
        <c:numFmt formatCode="ge" sourceLinked="1"/>
        <c:majorTickMark val="none"/>
        <c:minorTickMark val="none"/>
        <c:tickLblPos val="none"/>
        <c:crossAx val="107557248"/>
        <c:crosses val="autoZero"/>
        <c:auto val="1"/>
        <c:lblOffset val="100"/>
        <c:baseTimeUnit val="years"/>
      </c:dateAx>
      <c:valAx>
        <c:axId val="10755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4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formatCode="#,##0.00;&quot;△&quot;#,##0.00">
                  <c:v>0</c:v>
                </c:pt>
                <c:pt idx="1">
                  <c:v>18.670000000000002</c:v>
                </c:pt>
                <c:pt idx="2">
                  <c:v>26.24</c:v>
                </c:pt>
                <c:pt idx="3">
                  <c:v>25.65</c:v>
                </c:pt>
                <c:pt idx="4">
                  <c:v>24.75</c:v>
                </c:pt>
              </c:numCache>
            </c:numRef>
          </c:val>
        </c:ser>
        <c:dLbls>
          <c:showLegendKey val="0"/>
          <c:showVal val="0"/>
          <c:showCatName val="0"/>
          <c:showSerName val="0"/>
          <c:showPercent val="0"/>
          <c:showBubbleSize val="0"/>
        </c:dLbls>
        <c:gapWidth val="150"/>
        <c:axId val="108923520"/>
        <c:axId val="10892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51.05</c:v>
                </c:pt>
                <c:pt idx="1">
                  <c:v>50.49</c:v>
                </c:pt>
                <c:pt idx="2">
                  <c:v>49.69</c:v>
                </c:pt>
                <c:pt idx="3">
                  <c:v>49.77</c:v>
                </c:pt>
                <c:pt idx="4">
                  <c:v>49.22</c:v>
                </c:pt>
              </c:numCache>
            </c:numRef>
          </c:val>
          <c:smooth val="0"/>
        </c:ser>
        <c:dLbls>
          <c:showLegendKey val="0"/>
          <c:showVal val="0"/>
          <c:showCatName val="0"/>
          <c:showSerName val="0"/>
          <c:showPercent val="0"/>
          <c:showBubbleSize val="0"/>
        </c:dLbls>
        <c:marker val="1"/>
        <c:smooth val="0"/>
        <c:axId val="108923520"/>
        <c:axId val="108929792"/>
      </c:lineChart>
      <c:dateAx>
        <c:axId val="108923520"/>
        <c:scaling>
          <c:orientation val="minMax"/>
        </c:scaling>
        <c:delete val="1"/>
        <c:axPos val="b"/>
        <c:numFmt formatCode="ge" sourceLinked="1"/>
        <c:majorTickMark val="none"/>
        <c:minorTickMark val="none"/>
        <c:tickLblPos val="none"/>
        <c:crossAx val="108929792"/>
        <c:crosses val="autoZero"/>
        <c:auto val="1"/>
        <c:lblOffset val="100"/>
        <c:baseTimeUnit val="years"/>
      </c:dateAx>
      <c:valAx>
        <c:axId val="10892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2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0</c:v>
                </c:pt>
                <c:pt idx="1">
                  <c:v>60.93</c:v>
                </c:pt>
                <c:pt idx="2">
                  <c:v>67.69</c:v>
                </c:pt>
                <c:pt idx="3">
                  <c:v>72.14</c:v>
                </c:pt>
                <c:pt idx="4">
                  <c:v>77.64</c:v>
                </c:pt>
              </c:numCache>
            </c:numRef>
          </c:val>
        </c:ser>
        <c:dLbls>
          <c:showLegendKey val="0"/>
          <c:showVal val="0"/>
          <c:showCatName val="0"/>
          <c:showSerName val="0"/>
          <c:showPercent val="0"/>
          <c:showBubbleSize val="0"/>
        </c:dLbls>
        <c:gapWidth val="150"/>
        <c:axId val="108964096"/>
        <c:axId val="10897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80.81</c:v>
                </c:pt>
                <c:pt idx="1">
                  <c:v>78.7</c:v>
                </c:pt>
                <c:pt idx="2">
                  <c:v>80.010000000000005</c:v>
                </c:pt>
                <c:pt idx="3">
                  <c:v>79.98</c:v>
                </c:pt>
                <c:pt idx="4">
                  <c:v>79.48</c:v>
                </c:pt>
              </c:numCache>
            </c:numRef>
          </c:val>
          <c:smooth val="0"/>
        </c:ser>
        <c:dLbls>
          <c:showLegendKey val="0"/>
          <c:showVal val="0"/>
          <c:showCatName val="0"/>
          <c:showSerName val="0"/>
          <c:showPercent val="0"/>
          <c:showBubbleSize val="0"/>
        </c:dLbls>
        <c:marker val="1"/>
        <c:smooth val="0"/>
        <c:axId val="108964096"/>
        <c:axId val="108974464"/>
      </c:lineChart>
      <c:dateAx>
        <c:axId val="108964096"/>
        <c:scaling>
          <c:orientation val="minMax"/>
        </c:scaling>
        <c:delete val="1"/>
        <c:axPos val="b"/>
        <c:numFmt formatCode="ge" sourceLinked="1"/>
        <c:majorTickMark val="none"/>
        <c:minorTickMark val="none"/>
        <c:tickLblPos val="none"/>
        <c:crossAx val="108974464"/>
        <c:crosses val="autoZero"/>
        <c:auto val="1"/>
        <c:lblOffset val="100"/>
        <c:baseTimeUnit val="years"/>
      </c:dateAx>
      <c:valAx>
        <c:axId val="10897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6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102.94</c:v>
                </c:pt>
                <c:pt idx="1">
                  <c:v>115.56</c:v>
                </c:pt>
                <c:pt idx="2">
                  <c:v>69.05</c:v>
                </c:pt>
                <c:pt idx="3">
                  <c:v>70.95</c:v>
                </c:pt>
                <c:pt idx="4">
                  <c:v>73.94</c:v>
                </c:pt>
              </c:numCache>
            </c:numRef>
          </c:val>
        </c:ser>
        <c:dLbls>
          <c:showLegendKey val="0"/>
          <c:showVal val="0"/>
          <c:showCatName val="0"/>
          <c:showSerName val="0"/>
          <c:showPercent val="0"/>
          <c:showBubbleSize val="0"/>
        </c:dLbls>
        <c:gapWidth val="150"/>
        <c:axId val="107583360"/>
        <c:axId val="10758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108.06</c:v>
                </c:pt>
                <c:pt idx="1">
                  <c:v>104.82</c:v>
                </c:pt>
                <c:pt idx="2">
                  <c:v>104.95</c:v>
                </c:pt>
                <c:pt idx="3">
                  <c:v>105.53</c:v>
                </c:pt>
                <c:pt idx="4">
                  <c:v>107.2</c:v>
                </c:pt>
              </c:numCache>
            </c:numRef>
          </c:val>
          <c:smooth val="0"/>
        </c:ser>
        <c:dLbls>
          <c:showLegendKey val="0"/>
          <c:showVal val="0"/>
          <c:showCatName val="0"/>
          <c:showSerName val="0"/>
          <c:showPercent val="0"/>
          <c:showBubbleSize val="0"/>
        </c:dLbls>
        <c:marker val="1"/>
        <c:smooth val="0"/>
        <c:axId val="107583360"/>
        <c:axId val="107589632"/>
      </c:lineChart>
      <c:dateAx>
        <c:axId val="107583360"/>
        <c:scaling>
          <c:orientation val="minMax"/>
        </c:scaling>
        <c:delete val="1"/>
        <c:axPos val="b"/>
        <c:numFmt formatCode="ge" sourceLinked="1"/>
        <c:majorTickMark val="none"/>
        <c:minorTickMark val="none"/>
        <c:tickLblPos val="none"/>
        <c:crossAx val="107589632"/>
        <c:crosses val="autoZero"/>
        <c:auto val="1"/>
        <c:lblOffset val="100"/>
        <c:baseTimeUnit val="years"/>
      </c:dateAx>
      <c:valAx>
        <c:axId val="107589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58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30.99</c:v>
                </c:pt>
                <c:pt idx="1">
                  <c:v>30.86</c:v>
                </c:pt>
                <c:pt idx="2">
                  <c:v>30.89</c:v>
                </c:pt>
                <c:pt idx="3">
                  <c:v>31.85</c:v>
                </c:pt>
                <c:pt idx="4">
                  <c:v>40.82</c:v>
                </c:pt>
              </c:numCache>
            </c:numRef>
          </c:val>
        </c:ser>
        <c:dLbls>
          <c:showLegendKey val="0"/>
          <c:showVal val="0"/>
          <c:showCatName val="0"/>
          <c:showSerName val="0"/>
          <c:showPercent val="0"/>
          <c:showBubbleSize val="0"/>
        </c:dLbls>
        <c:gapWidth val="150"/>
        <c:axId val="107608320"/>
        <c:axId val="10748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33.21</c:v>
                </c:pt>
                <c:pt idx="1">
                  <c:v>34.24</c:v>
                </c:pt>
                <c:pt idx="2">
                  <c:v>35.18</c:v>
                </c:pt>
                <c:pt idx="3">
                  <c:v>36.43</c:v>
                </c:pt>
                <c:pt idx="4">
                  <c:v>46.12</c:v>
                </c:pt>
              </c:numCache>
            </c:numRef>
          </c:val>
          <c:smooth val="0"/>
        </c:ser>
        <c:dLbls>
          <c:showLegendKey val="0"/>
          <c:showVal val="0"/>
          <c:showCatName val="0"/>
          <c:showSerName val="0"/>
          <c:showPercent val="0"/>
          <c:showBubbleSize val="0"/>
        </c:dLbls>
        <c:marker val="1"/>
        <c:smooth val="0"/>
        <c:axId val="107608320"/>
        <c:axId val="107483136"/>
      </c:lineChart>
      <c:dateAx>
        <c:axId val="107608320"/>
        <c:scaling>
          <c:orientation val="minMax"/>
        </c:scaling>
        <c:delete val="1"/>
        <c:axPos val="b"/>
        <c:numFmt formatCode="ge" sourceLinked="1"/>
        <c:majorTickMark val="none"/>
        <c:minorTickMark val="none"/>
        <c:tickLblPos val="none"/>
        <c:crossAx val="107483136"/>
        <c:crosses val="autoZero"/>
        <c:auto val="1"/>
        <c:lblOffset val="100"/>
        <c:baseTimeUnit val="years"/>
      </c:dateAx>
      <c:valAx>
        <c:axId val="10748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0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formatCode="#,##0.00;&quot;△&quot;#,##0.00;&quot;-&quot;">
                  <c:v>17.27</c:v>
                </c:pt>
                <c:pt idx="4" formatCode="#,##0.00;&quot;△&quot;#,##0.00;&quot;-&quot;">
                  <c:v>2.99</c:v>
                </c:pt>
              </c:numCache>
            </c:numRef>
          </c:val>
        </c:ser>
        <c:dLbls>
          <c:showLegendKey val="0"/>
          <c:showVal val="0"/>
          <c:showCatName val="0"/>
          <c:showSerName val="0"/>
          <c:showPercent val="0"/>
          <c:showBubbleSize val="0"/>
        </c:dLbls>
        <c:gapWidth val="150"/>
        <c:axId val="107521152"/>
        <c:axId val="10752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6.34</c:v>
                </c:pt>
                <c:pt idx="1">
                  <c:v>6.81</c:v>
                </c:pt>
                <c:pt idx="2">
                  <c:v>8.41</c:v>
                </c:pt>
                <c:pt idx="3">
                  <c:v>8.7200000000000006</c:v>
                </c:pt>
                <c:pt idx="4">
                  <c:v>9.86</c:v>
                </c:pt>
              </c:numCache>
            </c:numRef>
          </c:val>
          <c:smooth val="0"/>
        </c:ser>
        <c:dLbls>
          <c:showLegendKey val="0"/>
          <c:showVal val="0"/>
          <c:showCatName val="0"/>
          <c:showSerName val="0"/>
          <c:showPercent val="0"/>
          <c:showBubbleSize val="0"/>
        </c:dLbls>
        <c:marker val="1"/>
        <c:smooth val="0"/>
        <c:axId val="107521152"/>
        <c:axId val="107523072"/>
      </c:lineChart>
      <c:dateAx>
        <c:axId val="107521152"/>
        <c:scaling>
          <c:orientation val="minMax"/>
        </c:scaling>
        <c:delete val="1"/>
        <c:axPos val="b"/>
        <c:numFmt formatCode="ge" sourceLinked="1"/>
        <c:majorTickMark val="none"/>
        <c:minorTickMark val="none"/>
        <c:tickLblPos val="none"/>
        <c:crossAx val="107523072"/>
        <c:crosses val="autoZero"/>
        <c:auto val="1"/>
        <c:lblOffset val="100"/>
        <c:baseTimeUnit val="years"/>
      </c:dateAx>
      <c:valAx>
        <c:axId val="10752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2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22.31</c:v>
                </c:pt>
                <c:pt idx="1">
                  <c:v>153.18</c:v>
                </c:pt>
                <c:pt idx="2">
                  <c:v>159.69999999999999</c:v>
                </c:pt>
                <c:pt idx="3">
                  <c:v>202.49</c:v>
                </c:pt>
                <c:pt idx="4">
                  <c:v>243.58</c:v>
                </c:pt>
              </c:numCache>
            </c:numRef>
          </c:val>
        </c:ser>
        <c:dLbls>
          <c:showLegendKey val="0"/>
          <c:showVal val="0"/>
          <c:showCatName val="0"/>
          <c:showSerName val="0"/>
          <c:showPercent val="0"/>
          <c:showBubbleSize val="0"/>
        </c:dLbls>
        <c:gapWidth val="150"/>
        <c:axId val="107689088"/>
        <c:axId val="10769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23.31</c:v>
                </c:pt>
                <c:pt idx="1">
                  <c:v>26.83</c:v>
                </c:pt>
                <c:pt idx="2">
                  <c:v>26.81</c:v>
                </c:pt>
                <c:pt idx="3">
                  <c:v>28.31</c:v>
                </c:pt>
                <c:pt idx="4">
                  <c:v>13.46</c:v>
                </c:pt>
              </c:numCache>
            </c:numRef>
          </c:val>
          <c:smooth val="0"/>
        </c:ser>
        <c:dLbls>
          <c:showLegendKey val="0"/>
          <c:showVal val="0"/>
          <c:showCatName val="0"/>
          <c:showSerName val="0"/>
          <c:showPercent val="0"/>
          <c:showBubbleSize val="0"/>
        </c:dLbls>
        <c:marker val="1"/>
        <c:smooth val="0"/>
        <c:axId val="107689088"/>
        <c:axId val="107691008"/>
      </c:lineChart>
      <c:dateAx>
        <c:axId val="107689088"/>
        <c:scaling>
          <c:orientation val="minMax"/>
        </c:scaling>
        <c:delete val="1"/>
        <c:axPos val="b"/>
        <c:numFmt formatCode="ge" sourceLinked="1"/>
        <c:majorTickMark val="none"/>
        <c:minorTickMark val="none"/>
        <c:tickLblPos val="none"/>
        <c:crossAx val="107691008"/>
        <c:crosses val="autoZero"/>
        <c:auto val="1"/>
        <c:lblOffset val="100"/>
        <c:baseTimeUnit val="years"/>
      </c:dateAx>
      <c:valAx>
        <c:axId val="107691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68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806.9</c:v>
                </c:pt>
                <c:pt idx="1">
                  <c:v>557.78</c:v>
                </c:pt>
                <c:pt idx="2">
                  <c:v>271.25</c:v>
                </c:pt>
                <c:pt idx="3">
                  <c:v>1052.8</c:v>
                </c:pt>
                <c:pt idx="4">
                  <c:v>525.59</c:v>
                </c:pt>
              </c:numCache>
            </c:numRef>
          </c:val>
        </c:ser>
        <c:dLbls>
          <c:showLegendKey val="0"/>
          <c:showVal val="0"/>
          <c:showCatName val="0"/>
          <c:showSerName val="0"/>
          <c:showPercent val="0"/>
          <c:showBubbleSize val="0"/>
        </c:dLbls>
        <c:gapWidth val="150"/>
        <c:axId val="107721472"/>
        <c:axId val="10772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1129.9100000000001</c:v>
                </c:pt>
                <c:pt idx="1">
                  <c:v>1197.1099999999999</c:v>
                </c:pt>
                <c:pt idx="2">
                  <c:v>1002.64</c:v>
                </c:pt>
                <c:pt idx="3">
                  <c:v>1164.51</c:v>
                </c:pt>
                <c:pt idx="4">
                  <c:v>434.72</c:v>
                </c:pt>
              </c:numCache>
            </c:numRef>
          </c:val>
          <c:smooth val="0"/>
        </c:ser>
        <c:dLbls>
          <c:showLegendKey val="0"/>
          <c:showVal val="0"/>
          <c:showCatName val="0"/>
          <c:showSerName val="0"/>
          <c:showPercent val="0"/>
          <c:showBubbleSize val="0"/>
        </c:dLbls>
        <c:marker val="1"/>
        <c:smooth val="0"/>
        <c:axId val="107721472"/>
        <c:axId val="107723392"/>
      </c:lineChart>
      <c:dateAx>
        <c:axId val="107721472"/>
        <c:scaling>
          <c:orientation val="minMax"/>
        </c:scaling>
        <c:delete val="1"/>
        <c:axPos val="b"/>
        <c:numFmt formatCode="ge" sourceLinked="1"/>
        <c:majorTickMark val="none"/>
        <c:minorTickMark val="none"/>
        <c:tickLblPos val="none"/>
        <c:crossAx val="107723392"/>
        <c:crosses val="autoZero"/>
        <c:auto val="1"/>
        <c:lblOffset val="100"/>
        <c:baseTimeUnit val="years"/>
      </c:dateAx>
      <c:valAx>
        <c:axId val="107723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72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77.02</c:v>
                </c:pt>
                <c:pt idx="1">
                  <c:v>212.07</c:v>
                </c:pt>
                <c:pt idx="2">
                  <c:v>145.87</c:v>
                </c:pt>
                <c:pt idx="3">
                  <c:v>141.99</c:v>
                </c:pt>
                <c:pt idx="4">
                  <c:v>160.13</c:v>
                </c:pt>
              </c:numCache>
            </c:numRef>
          </c:val>
        </c:ser>
        <c:dLbls>
          <c:showLegendKey val="0"/>
          <c:showVal val="0"/>
          <c:showCatName val="0"/>
          <c:showSerName val="0"/>
          <c:showPercent val="0"/>
          <c:showBubbleSize val="0"/>
        </c:dLbls>
        <c:gapWidth val="150"/>
        <c:axId val="107757952"/>
        <c:axId val="10775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540.94000000000005</c:v>
                </c:pt>
                <c:pt idx="1">
                  <c:v>532.29999999999995</c:v>
                </c:pt>
                <c:pt idx="2">
                  <c:v>520.29999999999995</c:v>
                </c:pt>
                <c:pt idx="3">
                  <c:v>498.27</c:v>
                </c:pt>
                <c:pt idx="4">
                  <c:v>495.76</c:v>
                </c:pt>
              </c:numCache>
            </c:numRef>
          </c:val>
          <c:smooth val="0"/>
        </c:ser>
        <c:dLbls>
          <c:showLegendKey val="0"/>
          <c:showVal val="0"/>
          <c:showCatName val="0"/>
          <c:showSerName val="0"/>
          <c:showPercent val="0"/>
          <c:showBubbleSize val="0"/>
        </c:dLbls>
        <c:marker val="1"/>
        <c:smooth val="0"/>
        <c:axId val="107757952"/>
        <c:axId val="107759872"/>
      </c:lineChart>
      <c:dateAx>
        <c:axId val="107757952"/>
        <c:scaling>
          <c:orientation val="minMax"/>
        </c:scaling>
        <c:delete val="1"/>
        <c:axPos val="b"/>
        <c:numFmt formatCode="ge" sourceLinked="1"/>
        <c:majorTickMark val="none"/>
        <c:minorTickMark val="none"/>
        <c:tickLblPos val="none"/>
        <c:crossAx val="107759872"/>
        <c:crosses val="autoZero"/>
        <c:auto val="1"/>
        <c:lblOffset val="100"/>
        <c:baseTimeUnit val="years"/>
      </c:dateAx>
      <c:valAx>
        <c:axId val="107759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75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99.58</c:v>
                </c:pt>
                <c:pt idx="1">
                  <c:v>39.75</c:v>
                </c:pt>
                <c:pt idx="2">
                  <c:v>47.16</c:v>
                </c:pt>
                <c:pt idx="3">
                  <c:v>58.3</c:v>
                </c:pt>
                <c:pt idx="4">
                  <c:v>55.35</c:v>
                </c:pt>
              </c:numCache>
            </c:numRef>
          </c:val>
        </c:ser>
        <c:dLbls>
          <c:showLegendKey val="0"/>
          <c:showVal val="0"/>
          <c:showCatName val="0"/>
          <c:showSerName val="0"/>
          <c:showPercent val="0"/>
          <c:showBubbleSize val="0"/>
        </c:dLbls>
        <c:gapWidth val="150"/>
        <c:axId val="107802624"/>
        <c:axId val="10780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93.43</c:v>
                </c:pt>
                <c:pt idx="1">
                  <c:v>90.17</c:v>
                </c:pt>
                <c:pt idx="2">
                  <c:v>90.69</c:v>
                </c:pt>
                <c:pt idx="3">
                  <c:v>90.64</c:v>
                </c:pt>
                <c:pt idx="4">
                  <c:v>93.66</c:v>
                </c:pt>
              </c:numCache>
            </c:numRef>
          </c:val>
          <c:smooth val="0"/>
        </c:ser>
        <c:dLbls>
          <c:showLegendKey val="0"/>
          <c:showVal val="0"/>
          <c:showCatName val="0"/>
          <c:showSerName val="0"/>
          <c:showPercent val="0"/>
          <c:showBubbleSize val="0"/>
        </c:dLbls>
        <c:marker val="1"/>
        <c:smooth val="0"/>
        <c:axId val="107802624"/>
        <c:axId val="107804544"/>
      </c:lineChart>
      <c:dateAx>
        <c:axId val="107802624"/>
        <c:scaling>
          <c:orientation val="minMax"/>
        </c:scaling>
        <c:delete val="1"/>
        <c:axPos val="b"/>
        <c:numFmt formatCode="ge" sourceLinked="1"/>
        <c:majorTickMark val="none"/>
        <c:minorTickMark val="none"/>
        <c:tickLblPos val="none"/>
        <c:crossAx val="107804544"/>
        <c:crosses val="autoZero"/>
        <c:auto val="1"/>
        <c:lblOffset val="100"/>
        <c:baseTimeUnit val="years"/>
      </c:dateAx>
      <c:valAx>
        <c:axId val="10780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0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0</c:v>
                </c:pt>
                <c:pt idx="1">
                  <c:v>282.45999999999998</c:v>
                </c:pt>
                <c:pt idx="2">
                  <c:v>230.74</c:v>
                </c:pt>
                <c:pt idx="3">
                  <c:v>184.05</c:v>
                </c:pt>
                <c:pt idx="4">
                  <c:v>193.48</c:v>
                </c:pt>
              </c:numCache>
            </c:numRef>
          </c:val>
        </c:ser>
        <c:dLbls>
          <c:showLegendKey val="0"/>
          <c:showVal val="0"/>
          <c:showCatName val="0"/>
          <c:showSerName val="0"/>
          <c:showPercent val="0"/>
          <c:showBubbleSize val="0"/>
        </c:dLbls>
        <c:gapWidth val="150"/>
        <c:axId val="108874752"/>
        <c:axId val="10888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204.24</c:v>
                </c:pt>
                <c:pt idx="1">
                  <c:v>210.28</c:v>
                </c:pt>
                <c:pt idx="2">
                  <c:v>211.08</c:v>
                </c:pt>
                <c:pt idx="3">
                  <c:v>213.52</c:v>
                </c:pt>
                <c:pt idx="4">
                  <c:v>208.21</c:v>
                </c:pt>
              </c:numCache>
            </c:numRef>
          </c:val>
          <c:smooth val="0"/>
        </c:ser>
        <c:dLbls>
          <c:showLegendKey val="0"/>
          <c:showVal val="0"/>
          <c:showCatName val="0"/>
          <c:showSerName val="0"/>
          <c:showPercent val="0"/>
          <c:showBubbleSize val="0"/>
        </c:dLbls>
        <c:marker val="1"/>
        <c:smooth val="0"/>
        <c:axId val="108874752"/>
        <c:axId val="108889216"/>
      </c:lineChart>
      <c:dateAx>
        <c:axId val="108874752"/>
        <c:scaling>
          <c:orientation val="minMax"/>
        </c:scaling>
        <c:delete val="1"/>
        <c:axPos val="b"/>
        <c:numFmt formatCode="ge" sourceLinked="1"/>
        <c:majorTickMark val="none"/>
        <c:minorTickMark val="none"/>
        <c:tickLblPos val="none"/>
        <c:crossAx val="108889216"/>
        <c:crosses val="autoZero"/>
        <c:auto val="1"/>
        <c:lblOffset val="100"/>
        <c:baseTimeUnit val="years"/>
      </c:dateAx>
      <c:valAx>
        <c:axId val="10888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7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宮城県　女川町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7124</v>
      </c>
      <c r="AJ8" s="75"/>
      <c r="AK8" s="75"/>
      <c r="AL8" s="75"/>
      <c r="AM8" s="75"/>
      <c r="AN8" s="75"/>
      <c r="AO8" s="75"/>
      <c r="AP8" s="76"/>
      <c r="AQ8" s="57">
        <f>データ!R6</f>
        <v>65.349999999999994</v>
      </c>
      <c r="AR8" s="57"/>
      <c r="AS8" s="57"/>
      <c r="AT8" s="57"/>
      <c r="AU8" s="57"/>
      <c r="AV8" s="57"/>
      <c r="AW8" s="57"/>
      <c r="AX8" s="57"/>
      <c r="AY8" s="57">
        <f>データ!S6</f>
        <v>109.01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92.02</v>
      </c>
      <c r="K10" s="57"/>
      <c r="L10" s="57"/>
      <c r="M10" s="57"/>
      <c r="N10" s="57"/>
      <c r="O10" s="57"/>
      <c r="P10" s="57"/>
      <c r="Q10" s="57"/>
      <c r="R10" s="57">
        <f>データ!O6</f>
        <v>80.150000000000006</v>
      </c>
      <c r="S10" s="57"/>
      <c r="T10" s="57"/>
      <c r="U10" s="57"/>
      <c r="V10" s="57"/>
      <c r="W10" s="57"/>
      <c r="X10" s="57"/>
      <c r="Y10" s="57"/>
      <c r="Z10" s="65">
        <f>データ!P6</f>
        <v>2430</v>
      </c>
      <c r="AA10" s="65"/>
      <c r="AB10" s="65"/>
      <c r="AC10" s="65"/>
      <c r="AD10" s="65"/>
      <c r="AE10" s="65"/>
      <c r="AF10" s="65"/>
      <c r="AG10" s="65"/>
      <c r="AH10" s="2"/>
      <c r="AI10" s="65">
        <f>データ!T6</f>
        <v>5620</v>
      </c>
      <c r="AJ10" s="65"/>
      <c r="AK10" s="65"/>
      <c r="AL10" s="65"/>
      <c r="AM10" s="65"/>
      <c r="AN10" s="65"/>
      <c r="AO10" s="65"/>
      <c r="AP10" s="65"/>
      <c r="AQ10" s="57">
        <f>データ!U6</f>
        <v>2.9</v>
      </c>
      <c r="AR10" s="57"/>
      <c r="AS10" s="57"/>
      <c r="AT10" s="57"/>
      <c r="AU10" s="57"/>
      <c r="AV10" s="57"/>
      <c r="AW10" s="57"/>
      <c r="AX10" s="57"/>
      <c r="AY10" s="57">
        <f>データ!V6</f>
        <v>1937.93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45811</v>
      </c>
      <c r="D6" s="31">
        <f t="shared" si="3"/>
        <v>46</v>
      </c>
      <c r="E6" s="31">
        <f t="shared" si="3"/>
        <v>1</v>
      </c>
      <c r="F6" s="31">
        <f t="shared" si="3"/>
        <v>0</v>
      </c>
      <c r="G6" s="31">
        <f t="shared" si="3"/>
        <v>1</v>
      </c>
      <c r="H6" s="31" t="str">
        <f t="shared" si="3"/>
        <v>宮城県　女川町</v>
      </c>
      <c r="I6" s="31" t="str">
        <f t="shared" si="3"/>
        <v>法適用</v>
      </c>
      <c r="J6" s="31" t="str">
        <f t="shared" si="3"/>
        <v>水道事業</v>
      </c>
      <c r="K6" s="31" t="str">
        <f t="shared" si="3"/>
        <v>末端給水事業</v>
      </c>
      <c r="L6" s="31" t="str">
        <f t="shared" si="3"/>
        <v>A8</v>
      </c>
      <c r="M6" s="32" t="str">
        <f t="shared" si="3"/>
        <v>-</v>
      </c>
      <c r="N6" s="32">
        <f t="shared" si="3"/>
        <v>92.02</v>
      </c>
      <c r="O6" s="32">
        <f t="shared" si="3"/>
        <v>80.150000000000006</v>
      </c>
      <c r="P6" s="32">
        <f t="shared" si="3"/>
        <v>2430</v>
      </c>
      <c r="Q6" s="32">
        <f t="shared" si="3"/>
        <v>7124</v>
      </c>
      <c r="R6" s="32">
        <f t="shared" si="3"/>
        <v>65.349999999999994</v>
      </c>
      <c r="S6" s="32">
        <f t="shared" si="3"/>
        <v>109.01</v>
      </c>
      <c r="T6" s="32">
        <f t="shared" si="3"/>
        <v>5620</v>
      </c>
      <c r="U6" s="32">
        <f t="shared" si="3"/>
        <v>2.9</v>
      </c>
      <c r="V6" s="32">
        <f t="shared" si="3"/>
        <v>1937.93</v>
      </c>
      <c r="W6" s="33">
        <f>IF(W7="",NA(),W7)</f>
        <v>102.94</v>
      </c>
      <c r="X6" s="33">
        <f t="shared" ref="X6:AF6" si="4">IF(X7="",NA(),X7)</f>
        <v>115.56</v>
      </c>
      <c r="Y6" s="33">
        <f t="shared" si="4"/>
        <v>69.05</v>
      </c>
      <c r="Z6" s="33">
        <f t="shared" si="4"/>
        <v>70.95</v>
      </c>
      <c r="AA6" s="33">
        <f t="shared" si="4"/>
        <v>73.94</v>
      </c>
      <c r="AB6" s="33">
        <f t="shared" si="4"/>
        <v>108.06</v>
      </c>
      <c r="AC6" s="33">
        <f t="shared" si="4"/>
        <v>104.82</v>
      </c>
      <c r="AD6" s="33">
        <f t="shared" si="4"/>
        <v>104.95</v>
      </c>
      <c r="AE6" s="33">
        <f t="shared" si="4"/>
        <v>105.53</v>
      </c>
      <c r="AF6" s="33">
        <f t="shared" si="4"/>
        <v>107.2</v>
      </c>
      <c r="AG6" s="32" t="str">
        <f>IF(AG7="","",IF(AG7="-","【-】","【"&amp;SUBSTITUTE(TEXT(AG7,"#,##0.00"),"-","△")&amp;"】"))</f>
        <v>【113.03】</v>
      </c>
      <c r="AH6" s="33">
        <f>IF(AH7="",NA(),AH7)</f>
        <v>22.31</v>
      </c>
      <c r="AI6" s="33">
        <f t="shared" ref="AI6:AQ6" si="5">IF(AI7="",NA(),AI7)</f>
        <v>153.18</v>
      </c>
      <c r="AJ6" s="33">
        <f t="shared" si="5"/>
        <v>159.69999999999999</v>
      </c>
      <c r="AK6" s="33">
        <f t="shared" si="5"/>
        <v>202.49</v>
      </c>
      <c r="AL6" s="33">
        <f t="shared" si="5"/>
        <v>243.58</v>
      </c>
      <c r="AM6" s="33">
        <f t="shared" si="5"/>
        <v>23.31</v>
      </c>
      <c r="AN6" s="33">
        <f t="shared" si="5"/>
        <v>26.83</v>
      </c>
      <c r="AO6" s="33">
        <f t="shared" si="5"/>
        <v>26.81</v>
      </c>
      <c r="AP6" s="33">
        <f t="shared" si="5"/>
        <v>28.31</v>
      </c>
      <c r="AQ6" s="33">
        <f t="shared" si="5"/>
        <v>13.46</v>
      </c>
      <c r="AR6" s="32" t="str">
        <f>IF(AR7="","",IF(AR7="-","【-】","【"&amp;SUBSTITUTE(TEXT(AR7,"#,##0.00"),"-","△")&amp;"】"))</f>
        <v>【0.81】</v>
      </c>
      <c r="AS6" s="33">
        <f>IF(AS7="",NA(),AS7)</f>
        <v>806.9</v>
      </c>
      <c r="AT6" s="33">
        <f t="shared" ref="AT6:BB6" si="6">IF(AT7="",NA(),AT7)</f>
        <v>557.78</v>
      </c>
      <c r="AU6" s="33">
        <f t="shared" si="6"/>
        <v>271.25</v>
      </c>
      <c r="AV6" s="33">
        <f t="shared" si="6"/>
        <v>1052.8</v>
      </c>
      <c r="AW6" s="33">
        <f t="shared" si="6"/>
        <v>525.59</v>
      </c>
      <c r="AX6" s="33">
        <f t="shared" si="6"/>
        <v>1129.9100000000001</v>
      </c>
      <c r="AY6" s="33">
        <f t="shared" si="6"/>
        <v>1197.1099999999999</v>
      </c>
      <c r="AZ6" s="33">
        <f t="shared" si="6"/>
        <v>1002.64</v>
      </c>
      <c r="BA6" s="33">
        <f t="shared" si="6"/>
        <v>1164.51</v>
      </c>
      <c r="BB6" s="33">
        <f t="shared" si="6"/>
        <v>434.72</v>
      </c>
      <c r="BC6" s="32" t="str">
        <f>IF(BC7="","",IF(BC7="-","【-】","【"&amp;SUBSTITUTE(TEXT(BC7,"#,##0.00"),"-","△")&amp;"】"))</f>
        <v>【264.16】</v>
      </c>
      <c r="BD6" s="33">
        <f>IF(BD7="",NA(),BD7)</f>
        <v>77.02</v>
      </c>
      <c r="BE6" s="33">
        <f t="shared" ref="BE6:BM6" si="7">IF(BE7="",NA(),BE7)</f>
        <v>212.07</v>
      </c>
      <c r="BF6" s="33">
        <f t="shared" si="7"/>
        <v>145.87</v>
      </c>
      <c r="BG6" s="33">
        <f t="shared" si="7"/>
        <v>141.99</v>
      </c>
      <c r="BH6" s="33">
        <f t="shared" si="7"/>
        <v>160.13</v>
      </c>
      <c r="BI6" s="33">
        <f t="shared" si="7"/>
        <v>540.94000000000005</v>
      </c>
      <c r="BJ6" s="33">
        <f t="shared" si="7"/>
        <v>532.29999999999995</v>
      </c>
      <c r="BK6" s="33">
        <f t="shared" si="7"/>
        <v>520.29999999999995</v>
      </c>
      <c r="BL6" s="33">
        <f t="shared" si="7"/>
        <v>498.27</v>
      </c>
      <c r="BM6" s="33">
        <f t="shared" si="7"/>
        <v>495.76</v>
      </c>
      <c r="BN6" s="32" t="str">
        <f>IF(BN7="","",IF(BN7="-","【-】","【"&amp;SUBSTITUTE(TEXT(BN7,"#,##0.00"),"-","△")&amp;"】"))</f>
        <v>【283.72】</v>
      </c>
      <c r="BO6" s="33">
        <f>IF(BO7="",NA(),BO7)</f>
        <v>99.58</v>
      </c>
      <c r="BP6" s="33">
        <f t="shared" ref="BP6:BX6" si="8">IF(BP7="",NA(),BP7)</f>
        <v>39.75</v>
      </c>
      <c r="BQ6" s="33">
        <f t="shared" si="8"/>
        <v>47.16</v>
      </c>
      <c r="BR6" s="33">
        <f t="shared" si="8"/>
        <v>58.3</v>
      </c>
      <c r="BS6" s="33">
        <f t="shared" si="8"/>
        <v>55.35</v>
      </c>
      <c r="BT6" s="33">
        <f t="shared" si="8"/>
        <v>93.43</v>
      </c>
      <c r="BU6" s="33">
        <f t="shared" si="8"/>
        <v>90.17</v>
      </c>
      <c r="BV6" s="33">
        <f t="shared" si="8"/>
        <v>90.69</v>
      </c>
      <c r="BW6" s="33">
        <f t="shared" si="8"/>
        <v>90.64</v>
      </c>
      <c r="BX6" s="33">
        <f t="shared" si="8"/>
        <v>93.66</v>
      </c>
      <c r="BY6" s="32" t="str">
        <f>IF(BY7="","",IF(BY7="-","【-】","【"&amp;SUBSTITUTE(TEXT(BY7,"#,##0.00"),"-","△")&amp;"】"))</f>
        <v>【104.60】</v>
      </c>
      <c r="BZ6" s="33" t="str">
        <f>IF(BZ7="",NA(),BZ7)</f>
        <v>-</v>
      </c>
      <c r="CA6" s="33">
        <f t="shared" ref="CA6:CI6" si="9">IF(CA7="",NA(),CA7)</f>
        <v>282.45999999999998</v>
      </c>
      <c r="CB6" s="33">
        <f t="shared" si="9"/>
        <v>230.74</v>
      </c>
      <c r="CC6" s="33">
        <f t="shared" si="9"/>
        <v>184.05</v>
      </c>
      <c r="CD6" s="33">
        <f t="shared" si="9"/>
        <v>193.48</v>
      </c>
      <c r="CE6" s="33">
        <f t="shared" si="9"/>
        <v>204.24</v>
      </c>
      <c r="CF6" s="33">
        <f t="shared" si="9"/>
        <v>210.28</v>
      </c>
      <c r="CG6" s="33">
        <f t="shared" si="9"/>
        <v>211.08</v>
      </c>
      <c r="CH6" s="33">
        <f t="shared" si="9"/>
        <v>213.52</v>
      </c>
      <c r="CI6" s="33">
        <f t="shared" si="9"/>
        <v>208.21</v>
      </c>
      <c r="CJ6" s="32" t="str">
        <f>IF(CJ7="","",IF(CJ7="-","【-】","【"&amp;SUBSTITUTE(TEXT(CJ7,"#,##0.00"),"-","△")&amp;"】"))</f>
        <v>【164.21】</v>
      </c>
      <c r="CK6" s="32">
        <f>IF(CK7="",NA(),CK7)</f>
        <v>0</v>
      </c>
      <c r="CL6" s="33">
        <f t="shared" ref="CL6:CT6" si="10">IF(CL7="",NA(),CL7)</f>
        <v>18.670000000000002</v>
      </c>
      <c r="CM6" s="33">
        <f t="shared" si="10"/>
        <v>26.24</v>
      </c>
      <c r="CN6" s="33">
        <f t="shared" si="10"/>
        <v>25.65</v>
      </c>
      <c r="CO6" s="33">
        <f t="shared" si="10"/>
        <v>24.75</v>
      </c>
      <c r="CP6" s="33">
        <f t="shared" si="10"/>
        <v>51.05</v>
      </c>
      <c r="CQ6" s="33">
        <f t="shared" si="10"/>
        <v>50.49</v>
      </c>
      <c r="CR6" s="33">
        <f t="shared" si="10"/>
        <v>49.69</v>
      </c>
      <c r="CS6" s="33">
        <f t="shared" si="10"/>
        <v>49.77</v>
      </c>
      <c r="CT6" s="33">
        <f t="shared" si="10"/>
        <v>49.22</v>
      </c>
      <c r="CU6" s="32" t="str">
        <f>IF(CU7="","",IF(CU7="-","【-】","【"&amp;SUBSTITUTE(TEXT(CU7,"#,##0.00"),"-","△")&amp;"】"))</f>
        <v>【59.80】</v>
      </c>
      <c r="CV6" s="33" t="str">
        <f>IF(CV7="",NA(),CV7)</f>
        <v>-</v>
      </c>
      <c r="CW6" s="33">
        <f t="shared" ref="CW6:DE6" si="11">IF(CW7="",NA(),CW7)</f>
        <v>60.93</v>
      </c>
      <c r="CX6" s="33">
        <f t="shared" si="11"/>
        <v>67.69</v>
      </c>
      <c r="CY6" s="33">
        <f t="shared" si="11"/>
        <v>72.14</v>
      </c>
      <c r="CZ6" s="33">
        <f t="shared" si="11"/>
        <v>77.64</v>
      </c>
      <c r="DA6" s="33">
        <f t="shared" si="11"/>
        <v>80.81</v>
      </c>
      <c r="DB6" s="33">
        <f t="shared" si="11"/>
        <v>78.7</v>
      </c>
      <c r="DC6" s="33">
        <f t="shared" si="11"/>
        <v>80.010000000000005</v>
      </c>
      <c r="DD6" s="33">
        <f t="shared" si="11"/>
        <v>79.98</v>
      </c>
      <c r="DE6" s="33">
        <f t="shared" si="11"/>
        <v>79.48</v>
      </c>
      <c r="DF6" s="32" t="str">
        <f>IF(DF7="","",IF(DF7="-","【-】","【"&amp;SUBSTITUTE(TEXT(DF7,"#,##0.00"),"-","△")&amp;"】"))</f>
        <v>【89.78】</v>
      </c>
      <c r="DG6" s="33">
        <f>IF(DG7="",NA(),DG7)</f>
        <v>30.99</v>
      </c>
      <c r="DH6" s="33">
        <f t="shared" ref="DH6:DP6" si="12">IF(DH7="",NA(),DH7)</f>
        <v>30.86</v>
      </c>
      <c r="DI6" s="33">
        <f t="shared" si="12"/>
        <v>30.89</v>
      </c>
      <c r="DJ6" s="33">
        <f t="shared" si="12"/>
        <v>31.85</v>
      </c>
      <c r="DK6" s="33">
        <f t="shared" si="12"/>
        <v>40.82</v>
      </c>
      <c r="DL6" s="33">
        <f t="shared" si="12"/>
        <v>33.21</v>
      </c>
      <c r="DM6" s="33">
        <f t="shared" si="12"/>
        <v>34.24</v>
      </c>
      <c r="DN6" s="33">
        <f t="shared" si="12"/>
        <v>35.18</v>
      </c>
      <c r="DO6" s="33">
        <f t="shared" si="12"/>
        <v>36.43</v>
      </c>
      <c r="DP6" s="33">
        <f t="shared" si="12"/>
        <v>46.12</v>
      </c>
      <c r="DQ6" s="32" t="str">
        <f>IF(DQ7="","",IF(DQ7="-","【-】","【"&amp;SUBSTITUTE(TEXT(DQ7,"#,##0.00"),"-","△")&amp;"】"))</f>
        <v>【46.31】</v>
      </c>
      <c r="DR6" s="32">
        <f>IF(DR7="",NA(),DR7)</f>
        <v>0</v>
      </c>
      <c r="DS6" s="32">
        <f t="shared" ref="DS6:EA6" si="13">IF(DS7="",NA(),DS7)</f>
        <v>0</v>
      </c>
      <c r="DT6" s="32">
        <f t="shared" si="13"/>
        <v>0</v>
      </c>
      <c r="DU6" s="33">
        <f t="shared" si="13"/>
        <v>17.27</v>
      </c>
      <c r="DV6" s="33">
        <f t="shared" si="13"/>
        <v>2.99</v>
      </c>
      <c r="DW6" s="33">
        <f t="shared" si="13"/>
        <v>6.34</v>
      </c>
      <c r="DX6" s="33">
        <f t="shared" si="13"/>
        <v>6.81</v>
      </c>
      <c r="DY6" s="33">
        <f t="shared" si="13"/>
        <v>8.41</v>
      </c>
      <c r="DZ6" s="33">
        <f t="shared" si="13"/>
        <v>8.7200000000000006</v>
      </c>
      <c r="EA6" s="33">
        <f t="shared" si="13"/>
        <v>9.86</v>
      </c>
      <c r="EB6" s="32" t="str">
        <f>IF(EB7="","",IF(EB7="-","【-】","【"&amp;SUBSTITUTE(TEXT(EB7,"#,##0.00"),"-","△")&amp;"】"))</f>
        <v>【12.42】</v>
      </c>
      <c r="EC6" s="32">
        <f>IF(EC7="",NA(),EC7)</f>
        <v>0</v>
      </c>
      <c r="ED6" s="32">
        <f t="shared" ref="ED6:EL6" si="14">IF(ED7="",NA(),ED7)</f>
        <v>0</v>
      </c>
      <c r="EE6" s="32">
        <f t="shared" si="14"/>
        <v>0</v>
      </c>
      <c r="EF6" s="32">
        <f t="shared" si="14"/>
        <v>0</v>
      </c>
      <c r="EG6" s="32">
        <f t="shared" si="14"/>
        <v>0</v>
      </c>
      <c r="EH6" s="33">
        <f t="shared" si="14"/>
        <v>0.81</v>
      </c>
      <c r="EI6" s="33">
        <f t="shared" si="14"/>
        <v>0.82</v>
      </c>
      <c r="EJ6" s="33">
        <f t="shared" si="14"/>
        <v>0.66</v>
      </c>
      <c r="EK6" s="33">
        <f t="shared" si="14"/>
        <v>0.64</v>
      </c>
      <c r="EL6" s="33">
        <f t="shared" si="14"/>
        <v>0.56000000000000005</v>
      </c>
      <c r="EM6" s="32" t="str">
        <f>IF(EM7="","",IF(EM7="-","【-】","【"&amp;SUBSTITUTE(TEXT(EM7,"#,##0.00"),"-","△")&amp;"】"))</f>
        <v>【0.78】</v>
      </c>
    </row>
    <row r="7" spans="1:143" s="34" customFormat="1">
      <c r="A7" s="26"/>
      <c r="B7" s="35">
        <v>2014</v>
      </c>
      <c r="C7" s="35">
        <v>45811</v>
      </c>
      <c r="D7" s="35">
        <v>46</v>
      </c>
      <c r="E7" s="35">
        <v>1</v>
      </c>
      <c r="F7" s="35">
        <v>0</v>
      </c>
      <c r="G7" s="35">
        <v>1</v>
      </c>
      <c r="H7" s="35" t="s">
        <v>93</v>
      </c>
      <c r="I7" s="35" t="s">
        <v>94</v>
      </c>
      <c r="J7" s="35" t="s">
        <v>95</v>
      </c>
      <c r="K7" s="35" t="s">
        <v>96</v>
      </c>
      <c r="L7" s="35" t="s">
        <v>97</v>
      </c>
      <c r="M7" s="36" t="s">
        <v>98</v>
      </c>
      <c r="N7" s="36">
        <v>92.02</v>
      </c>
      <c r="O7" s="36">
        <v>80.150000000000006</v>
      </c>
      <c r="P7" s="36">
        <v>2430</v>
      </c>
      <c r="Q7" s="36">
        <v>7124</v>
      </c>
      <c r="R7" s="36">
        <v>65.349999999999994</v>
      </c>
      <c r="S7" s="36">
        <v>109.01</v>
      </c>
      <c r="T7" s="36">
        <v>5620</v>
      </c>
      <c r="U7" s="36">
        <v>2.9</v>
      </c>
      <c r="V7" s="36">
        <v>1937.93</v>
      </c>
      <c r="W7" s="36">
        <v>102.94</v>
      </c>
      <c r="X7" s="36">
        <v>115.56</v>
      </c>
      <c r="Y7" s="36">
        <v>69.05</v>
      </c>
      <c r="Z7" s="36">
        <v>70.95</v>
      </c>
      <c r="AA7" s="36">
        <v>73.94</v>
      </c>
      <c r="AB7" s="36">
        <v>108.06</v>
      </c>
      <c r="AC7" s="36">
        <v>104.82</v>
      </c>
      <c r="AD7" s="36">
        <v>104.95</v>
      </c>
      <c r="AE7" s="36">
        <v>105.53</v>
      </c>
      <c r="AF7" s="36">
        <v>107.2</v>
      </c>
      <c r="AG7" s="36">
        <v>113.03</v>
      </c>
      <c r="AH7" s="36">
        <v>22.31</v>
      </c>
      <c r="AI7" s="36">
        <v>153.18</v>
      </c>
      <c r="AJ7" s="36">
        <v>159.69999999999999</v>
      </c>
      <c r="AK7" s="36">
        <v>202.49</v>
      </c>
      <c r="AL7" s="36">
        <v>243.58</v>
      </c>
      <c r="AM7" s="36">
        <v>23.31</v>
      </c>
      <c r="AN7" s="36">
        <v>26.83</v>
      </c>
      <c r="AO7" s="36">
        <v>26.81</v>
      </c>
      <c r="AP7" s="36">
        <v>28.31</v>
      </c>
      <c r="AQ7" s="36">
        <v>13.46</v>
      </c>
      <c r="AR7" s="36">
        <v>0.81</v>
      </c>
      <c r="AS7" s="36">
        <v>806.9</v>
      </c>
      <c r="AT7" s="36">
        <v>557.78</v>
      </c>
      <c r="AU7" s="36">
        <v>271.25</v>
      </c>
      <c r="AV7" s="36">
        <v>1052.8</v>
      </c>
      <c r="AW7" s="36">
        <v>525.59</v>
      </c>
      <c r="AX7" s="36">
        <v>1129.9100000000001</v>
      </c>
      <c r="AY7" s="36">
        <v>1197.1099999999999</v>
      </c>
      <c r="AZ7" s="36">
        <v>1002.64</v>
      </c>
      <c r="BA7" s="36">
        <v>1164.51</v>
      </c>
      <c r="BB7" s="36">
        <v>434.72</v>
      </c>
      <c r="BC7" s="36">
        <v>264.16000000000003</v>
      </c>
      <c r="BD7" s="36">
        <v>77.02</v>
      </c>
      <c r="BE7" s="36">
        <v>212.07</v>
      </c>
      <c r="BF7" s="36">
        <v>145.87</v>
      </c>
      <c r="BG7" s="36">
        <v>141.99</v>
      </c>
      <c r="BH7" s="36">
        <v>160.13</v>
      </c>
      <c r="BI7" s="36">
        <v>540.94000000000005</v>
      </c>
      <c r="BJ7" s="36">
        <v>532.29999999999995</v>
      </c>
      <c r="BK7" s="36">
        <v>520.29999999999995</v>
      </c>
      <c r="BL7" s="36">
        <v>498.27</v>
      </c>
      <c r="BM7" s="36">
        <v>495.76</v>
      </c>
      <c r="BN7" s="36">
        <v>283.72000000000003</v>
      </c>
      <c r="BO7" s="36">
        <v>99.58</v>
      </c>
      <c r="BP7" s="36">
        <v>39.75</v>
      </c>
      <c r="BQ7" s="36">
        <v>47.16</v>
      </c>
      <c r="BR7" s="36">
        <v>58.3</v>
      </c>
      <c r="BS7" s="36">
        <v>55.35</v>
      </c>
      <c r="BT7" s="36">
        <v>93.43</v>
      </c>
      <c r="BU7" s="36">
        <v>90.17</v>
      </c>
      <c r="BV7" s="36">
        <v>90.69</v>
      </c>
      <c r="BW7" s="36">
        <v>90.64</v>
      </c>
      <c r="BX7" s="36">
        <v>93.66</v>
      </c>
      <c r="BY7" s="36">
        <v>104.6</v>
      </c>
      <c r="BZ7" s="36" t="s">
        <v>98</v>
      </c>
      <c r="CA7" s="36">
        <v>282.45999999999998</v>
      </c>
      <c r="CB7" s="36">
        <v>230.74</v>
      </c>
      <c r="CC7" s="36">
        <v>184.05</v>
      </c>
      <c r="CD7" s="36">
        <v>193.48</v>
      </c>
      <c r="CE7" s="36">
        <v>204.24</v>
      </c>
      <c r="CF7" s="36">
        <v>210.28</v>
      </c>
      <c r="CG7" s="36">
        <v>211.08</v>
      </c>
      <c r="CH7" s="36">
        <v>213.52</v>
      </c>
      <c r="CI7" s="36">
        <v>208.21</v>
      </c>
      <c r="CJ7" s="36">
        <v>164.21</v>
      </c>
      <c r="CK7" s="36">
        <v>0</v>
      </c>
      <c r="CL7" s="36">
        <v>18.670000000000002</v>
      </c>
      <c r="CM7" s="36">
        <v>26.24</v>
      </c>
      <c r="CN7" s="36">
        <v>25.65</v>
      </c>
      <c r="CO7" s="36">
        <v>24.75</v>
      </c>
      <c r="CP7" s="36">
        <v>51.05</v>
      </c>
      <c r="CQ7" s="36">
        <v>50.49</v>
      </c>
      <c r="CR7" s="36">
        <v>49.69</v>
      </c>
      <c r="CS7" s="36">
        <v>49.77</v>
      </c>
      <c r="CT7" s="36">
        <v>49.22</v>
      </c>
      <c r="CU7" s="36">
        <v>59.8</v>
      </c>
      <c r="CV7" s="36" t="s">
        <v>98</v>
      </c>
      <c r="CW7" s="36">
        <v>60.93</v>
      </c>
      <c r="CX7" s="36">
        <v>67.69</v>
      </c>
      <c r="CY7" s="36">
        <v>72.14</v>
      </c>
      <c r="CZ7" s="36">
        <v>77.64</v>
      </c>
      <c r="DA7" s="36">
        <v>80.81</v>
      </c>
      <c r="DB7" s="36">
        <v>78.7</v>
      </c>
      <c r="DC7" s="36">
        <v>80.010000000000005</v>
      </c>
      <c r="DD7" s="36">
        <v>79.98</v>
      </c>
      <c r="DE7" s="36">
        <v>79.48</v>
      </c>
      <c r="DF7" s="36">
        <v>89.78</v>
      </c>
      <c r="DG7" s="36">
        <v>30.99</v>
      </c>
      <c r="DH7" s="36">
        <v>30.86</v>
      </c>
      <c r="DI7" s="36">
        <v>30.89</v>
      </c>
      <c r="DJ7" s="36">
        <v>31.85</v>
      </c>
      <c r="DK7" s="36">
        <v>40.82</v>
      </c>
      <c r="DL7" s="36">
        <v>33.21</v>
      </c>
      <c r="DM7" s="36">
        <v>34.24</v>
      </c>
      <c r="DN7" s="36">
        <v>35.18</v>
      </c>
      <c r="DO7" s="36">
        <v>36.43</v>
      </c>
      <c r="DP7" s="36">
        <v>46.12</v>
      </c>
      <c r="DQ7" s="36">
        <v>46.31</v>
      </c>
      <c r="DR7" s="36">
        <v>0</v>
      </c>
      <c r="DS7" s="36">
        <v>0</v>
      </c>
      <c r="DT7" s="36">
        <v>0</v>
      </c>
      <c r="DU7" s="36">
        <v>17.27</v>
      </c>
      <c r="DV7" s="36">
        <v>2.99</v>
      </c>
      <c r="DW7" s="36">
        <v>6.34</v>
      </c>
      <c r="DX7" s="36">
        <v>6.81</v>
      </c>
      <c r="DY7" s="36">
        <v>8.41</v>
      </c>
      <c r="DZ7" s="36">
        <v>8.7200000000000006</v>
      </c>
      <c r="EA7" s="36">
        <v>9.86</v>
      </c>
      <c r="EB7" s="36">
        <v>12.42</v>
      </c>
      <c r="EC7" s="36">
        <v>0</v>
      </c>
      <c r="ED7" s="36">
        <v>0</v>
      </c>
      <c r="EE7" s="36">
        <v>0</v>
      </c>
      <c r="EF7" s="36">
        <v>0</v>
      </c>
      <c r="EG7" s="36">
        <v>0</v>
      </c>
      <c r="EH7" s="36">
        <v>0.81</v>
      </c>
      <c r="EI7" s="36">
        <v>0.82</v>
      </c>
      <c r="EJ7" s="36">
        <v>0.66</v>
      </c>
      <c r="EK7" s="36">
        <v>0.64</v>
      </c>
      <c r="EL7" s="36">
        <v>0.56000000000000005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2016-02-03T07:14:07Z</dcterms:created>
  <dcterms:modified xsi:type="dcterms:W3CDTF">2016-02-24T09:19:52Z</dcterms:modified>
  <cp:category/>
</cp:coreProperties>
</file>