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<sst xmlns="http://schemas.openxmlformats.org/spreadsheetml/2006/main" count="221" uniqueCount="111">
  <si>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</si>
  <si>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</si>
  <si>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</si>
  <si>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</si>
  <si>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</si>
  <si>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</si>
  <si>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</si>
  <si>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</si>
  <si>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</si>
  <si>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</si>
  <si>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</si>
  <si>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</si>
  <si>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</si>
  <si>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</si>
  <si>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</si>
  <si>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</si>
  <si>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</si>
  <si>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</si>
  <si>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</si>
  <si>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</si>
  <si>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</si>
  <si>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</si>
  <si>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</si>
  <si>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</si>
  <si>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</si>
  <si>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</si>
  <si>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</si>
  <si>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</si>
  <si>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</si>
  <si>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</si>
  <si>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</si>
  <si>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</si>
  <si>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</si>
  <si>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</si>
  <si>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</si>
  <si>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</si>
  <si>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</si>
  <si>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</si>
  <si>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</si>
  <si>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</si>
  <si>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</si>
  <si>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</si>
  <si>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</si>
  <si>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</si>
  <si>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</si>
  <si>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</si>
  <si>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</si>
  <si>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</si>
  <si>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</si>
  <si>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</si>
  <si>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</si>
  <si>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</si>
  <si>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</si>
  <si>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</si>
  <si>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</si>
  <si>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</si>
  <si>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</si>
  <si>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</si>
  <si>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</si>
  <si>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</si>
  <si>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</si>
  <si>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</si>
  <si>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</si>
  <si>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</si>
  <si>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</si>
  <si>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</si>
  <si>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</si>
  <si>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</si>
  <si>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</si>
  <si>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</si>
  <si>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</si>
  <si>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</si>
  <si>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</si>
  <si>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</si>
  <si>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</si>
  <si>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</si>
  <si>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</si>
  <si>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</si>
  <si>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</si>
  <si>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</si>
  <si>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</si>
  <si>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</si>
  <si>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</si>
  <si>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</si>
  <si>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</si>
  <si>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</si>
  <si>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</si>
  <si>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</si>
  <si>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</si>
  <si>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</si>
  <si>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</si>
  <si>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</si>
  <si>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</si>
  <si>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</si>
  <si>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</si>
  <si>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</si>
  <si>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美里町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</si>
  <si>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</si>
  <si>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</si>
  <si>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</si>
  <si>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</si>
  <si>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</si>
  <si>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</si>
  <si>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</si>
  <si>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</si>
  <si>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</si>
  <si>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</si>
  <si>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</si>
  <si>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短期的な課題としては、水洗化率の向上が挙げれらる。
　水洗化率を向上させることが、料金収入の向上に繋がり、経費回収率等の他の指標の改善も期待できる。
　中長期的な課題としては、処理場施設の機器更新が挙げられる。
　処理場施設の機器の大量更新期が到来するため、補助事業等を活用し、順次更新を行っていかなければならない。</t>
    <rPh sb="89" eb="92">
      <t>ショリジョウ</t>
    </rPh>
    <rPh sb="92" eb="94">
      <t>シセツ</t>
    </rPh>
    <rPh sb="95" eb="97">
      <t>キキ</t>
    </rPh>
    <rPh sb="97" eb="99">
      <t>コウシン</t>
    </rPh>
    <rPh sb="108" eb="111">
      <t>ショリジョウ</t>
    </rPh>
    <rPh sb="111" eb="113">
      <t>シセツ</t>
    </rPh>
    <rPh sb="114" eb="116">
      <t>キキ</t>
    </rPh>
    <rPh sb="117" eb="119">
      <t>タイリョウ</t>
    </rPh>
    <rPh sb="119" eb="122">
      <t>コウシンキ</t>
    </rPh>
    <rPh sb="123" eb="125">
      <t>トウライ</t>
    </rPh>
    <rPh sb="130" eb="132">
      <t>ホジョ</t>
    </rPh>
    <rPh sb="132" eb="134">
      <t>ジギョウ</t>
    </rPh>
    <rPh sb="134" eb="135">
      <t>トウ</t>
    </rPh>
    <rPh sb="136" eb="138">
      <t>カツヨウ</t>
    </rPh>
    <rPh sb="140" eb="142">
      <t>ジュンジ</t>
    </rPh>
    <rPh sb="142" eb="144">
      <t>コウシン</t>
    </rPh>
    <rPh sb="145" eb="146">
      <t>オコナ</t>
    </rPh>
    <phoneticPr fontId="4"/>
  </si>
  <si>
    <t>③管渠改善率について
　管渠の改善は東日本大震災によるものを除き、実施していない。しかし、供用開始から19年を経過しているため、真空ポンプ等の更新を順次実施しなければならない。</t>
    <rPh sb="64" eb="66">
      <t>シンクウ</t>
    </rPh>
    <phoneticPr fontId="4"/>
  </si>
  <si>
    <t>①収益的収支比率について
　100％を下回っている。これは、地方債償還金の財源のうち、一般会計繰入金の一部及び資本費平準化債等を資本的収入として計上しているためである。
④企業債残高対事業規模比率について
　類似団体の平均値を大きく下回っている。これは、高資本費対策に要する経費及び分流式下水道等に要する経費等の一般会計繰入金が多く、地方債現在高に対する一般会計負担額が多いためである。
⑤経費回収率について
　類似団体の平均値を上回っているものの、下降傾向にある。これは、汚水処理原価の上昇によるものである。
⑥汚水処理原価について
　上昇傾向にあり、類似団体の平均値を上回っている。これは、処理施設の機器の修繕経費が年々増加しているためである。
⑦施設利用率について
　類似団体の平均値を下回っている。これは、整備時の計画人口に対し、人口減少等から現在の処理区域内人口と大きな乖離が生じているためである。今後の人口推計を踏まえると、人口減少等により年々減少すると見込まれる。
⑧水洗化率について
　類似団体の平均値を下回っている。アンケート調査の結果、未接続の理由に公共ますまでの配管工事費がかさむことや、後継者不在等を挙げており、比率が伸びにくい状況である。今までの水洗化率の推移及び人口推計等を踏まえると、類似団体の平均値に到達するのは概ね平成34年度ごろと思われる。</t>
    <rPh sb="51" eb="53">
      <t>イチブ</t>
    </rPh>
    <rPh sb="206" eb="208">
      <t>ルイジ</t>
    </rPh>
    <rPh sb="208" eb="210">
      <t>ダンタイ</t>
    </rPh>
    <rPh sb="211" eb="213">
      <t>ヘイキン</t>
    </rPh>
    <rPh sb="213" eb="214">
      <t>チ</t>
    </rPh>
    <rPh sb="215" eb="217">
      <t>ウワマワ</t>
    </rPh>
    <rPh sb="225" eb="227">
      <t>カコウ</t>
    </rPh>
    <rPh sb="244" eb="246">
      <t>ジョウショウ</t>
    </rPh>
    <rPh sb="269" eb="271">
      <t>ジョウショウ</t>
    </rPh>
    <rPh sb="271" eb="273">
      <t>ケイコウ</t>
    </rPh>
    <rPh sb="277" eb="279">
      <t>ルイジ</t>
    </rPh>
    <rPh sb="279" eb="281">
      <t>ダンタイ</t>
    </rPh>
    <rPh sb="297" eb="299">
      <t>ショリ</t>
    </rPh>
    <rPh sb="299" eb="301">
      <t>シセツ</t>
    </rPh>
    <rPh sb="302" eb="304">
      <t>キキ</t>
    </rPh>
    <rPh sb="305" eb="307">
      <t>シュウゼン</t>
    </rPh>
    <rPh sb="307" eb="309">
      <t>ケイヒ</t>
    </rPh>
    <rPh sb="310" eb="312">
      <t>ネンネン</t>
    </rPh>
    <rPh sb="312" eb="314">
      <t>ゾウカ</t>
    </rPh>
    <rPh sb="326" eb="328">
      <t>シセツ</t>
    </rPh>
    <rPh sb="328" eb="331">
      <t>リヨウリツ</t>
    </rPh>
    <rPh sb="337" eb="339">
      <t>ルイジ</t>
    </rPh>
    <rPh sb="339" eb="341">
      <t>ダンタイ</t>
    </rPh>
    <rPh sb="342" eb="344">
      <t>ヘイキン</t>
    </rPh>
    <rPh sb="344" eb="345">
      <t>チ</t>
    </rPh>
    <rPh sb="346" eb="348">
      <t>シタマワ</t>
    </rPh>
    <rPh sb="357" eb="359">
      <t>セイビ</t>
    </rPh>
    <rPh sb="359" eb="360">
      <t>ジ</t>
    </rPh>
    <rPh sb="361" eb="363">
      <t>ケイカク</t>
    </rPh>
    <rPh sb="363" eb="365">
      <t>ジンコウ</t>
    </rPh>
    <rPh sb="366" eb="367">
      <t>タイ</t>
    </rPh>
    <rPh sb="369" eb="371">
      <t>ジンコウ</t>
    </rPh>
    <rPh sb="371" eb="373">
      <t>ゲンショウ</t>
    </rPh>
    <rPh sb="373" eb="374">
      <t>ナド</t>
    </rPh>
    <rPh sb="376" eb="378">
      <t>ゲンザイ</t>
    </rPh>
    <rPh sb="379" eb="381">
      <t>ショリ</t>
    </rPh>
    <rPh sb="381" eb="383">
      <t>クイキ</t>
    </rPh>
    <rPh sb="383" eb="384">
      <t>ナイ</t>
    </rPh>
    <rPh sb="384" eb="386">
      <t>ジンコウ</t>
    </rPh>
    <rPh sb="387" eb="388">
      <t>オオ</t>
    </rPh>
    <rPh sb="390" eb="392">
      <t>カイリ</t>
    </rPh>
    <rPh sb="393" eb="394">
      <t>ショウ</t>
    </rPh>
    <rPh sb="404" eb="406">
      <t>コンゴ</t>
    </rPh>
    <rPh sb="407" eb="409">
      <t>ジンコウ</t>
    </rPh>
    <rPh sb="409" eb="411">
      <t>スイケイ</t>
    </rPh>
    <rPh sb="412" eb="413">
      <t>フ</t>
    </rPh>
    <rPh sb="418" eb="420">
      <t>ジンコウ</t>
    </rPh>
    <rPh sb="420" eb="422">
      <t>ゲンショウ</t>
    </rPh>
    <rPh sb="422" eb="423">
      <t>トウ</t>
    </rPh>
    <rPh sb="426" eb="428">
      <t>ネンネン</t>
    </rPh>
    <rPh sb="428" eb="430">
      <t>ゲンショウ</t>
    </rPh>
    <rPh sb="433" eb="435">
      <t>ミコ</t>
    </rPh>
    <rPh sb="472" eb="474">
      <t>チョウサ</t>
    </rPh>
    <rPh sb="475" eb="477">
      <t>ケッカ</t>
    </rPh>
    <rPh sb="478" eb="481">
      <t>ミセツゾク</t>
    </rPh>
    <rPh sb="482" eb="484">
      <t>リユウ</t>
    </rPh>
    <rPh sb="492" eb="494">
      <t>ハイカン</t>
    </rPh>
    <rPh sb="494" eb="496">
      <t>コウジ</t>
    </rPh>
    <rPh sb="496" eb="497">
      <t>ヒ</t>
    </rPh>
    <rPh sb="505" eb="508">
      <t>コウケイシャ</t>
    </rPh>
    <rPh sb="508" eb="510">
      <t>フザイ</t>
    </rPh>
    <rPh sb="510" eb="511">
      <t>トウ</t>
    </rPh>
    <rPh sb="512" eb="513">
      <t>ア</t>
    </rPh>
    <rPh sb="545" eb="547">
      <t>ジンコウ</t>
    </rPh>
    <rPh sb="547" eb="549">
      <t>スイケイ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</si>
</sst>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1.06</c:v>
                </c:pt>
                <c:pt idx="3">
                  <c:v>0</c:v>
                </c:pt>
                <c:pt idx="4">
                  <c:v>0</c:v>
                </c:pt>
              </c:numCache>
            </c:numRef>
          </c:val>
        </c:ser>
        <c:dLbls>
          <c:showLegendKey val="0"/>
          <c:showVal val="0"/>
          <c:showCatName val="0"/>
          <c:showSerName val="0"/>
          <c:showPercent val="0"/>
          <c:showBubbleSize val="0"/>
        </c:dLbls>
        <c:gapWidth val="150"/>
        <c:axId val="62393344"/>
        <c:axId val="624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62393344"/>
        <c:axId val="62407808"/>
      </c:lineChart>
      <c:dateAx>
        <c:axId val="62393344"/>
        <c:scaling>
          <c:orientation val="minMax"/>
        </c:scaling>
        <c:delete val="1"/>
        <c:axPos val="b"/>
        <c:numFmt formatCode="ge" sourceLinked="1"/>
        <c:majorTickMark val="none"/>
        <c:minorTickMark val="none"/>
        <c:tickLblPos val="none"/>
        <c:crossAx val="62407808"/>
        <c:crosses val="autoZero"/>
        <c:auto val="1"/>
        <c:lblOffset val="100"/>
        <c:baseTimeUnit val="years"/>
      </c:dateAx>
      <c:valAx>
        <c:axId val="624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35.229999999999997</c:v>
                </c:pt>
                <c:pt idx="1">
                  <c:v>36.409999999999997</c:v>
                </c:pt>
                <c:pt idx="2">
                  <c:v>37.54</c:v>
                </c:pt>
                <c:pt idx="3">
                  <c:v>39.19</c:v>
                </c:pt>
                <c:pt idx="4">
                  <c:v>38.07</c:v>
                </c:pt>
              </c:numCache>
            </c:numRef>
          </c:val>
        </c:ser>
        <c:dLbls>
          <c:showLegendKey val="0"/>
          <c:showVal val="0"/>
          <c:showCatName val="0"/>
          <c:showSerName val="0"/>
          <c:showPercent val="0"/>
          <c:showBubbleSize val="0"/>
        </c:dLbls>
        <c:gapWidth val="150"/>
        <c:axId val="102808960"/>
        <c:axId val="102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2808960"/>
        <c:axId val="102835712"/>
      </c:lineChart>
      <c:dateAx>
        <c:axId val="102808960"/>
        <c:scaling>
          <c:orientation val="minMax"/>
        </c:scaling>
        <c:delete val="1"/>
        <c:axPos val="b"/>
        <c:numFmt formatCode="ge" sourceLinked="1"/>
        <c:majorTickMark val="none"/>
        <c:minorTickMark val="none"/>
        <c:tickLblPos val="none"/>
        <c:crossAx val="102835712"/>
        <c:crosses val="autoZero"/>
        <c:auto val="1"/>
        <c:lblOffset val="100"/>
        <c:baseTimeUnit val="years"/>
      </c:dateAx>
      <c:valAx>
        <c:axId val="102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74.180000000000007</c:v>
                </c:pt>
                <c:pt idx="1">
                  <c:v>76.650000000000006</c:v>
                </c:pt>
                <c:pt idx="2">
                  <c:v>80.349999999999994</c:v>
                </c:pt>
                <c:pt idx="3">
                  <c:v>72.11</c:v>
                </c:pt>
                <c:pt idx="4">
                  <c:v>74.180000000000007</c:v>
                </c:pt>
              </c:numCache>
            </c:numRef>
          </c:val>
        </c:ser>
        <c:dLbls>
          <c:showLegendKey val="0"/>
          <c:showVal val="0"/>
          <c:showCatName val="0"/>
          <c:showSerName val="0"/>
          <c:showPercent val="0"/>
          <c:showBubbleSize val="0"/>
        </c:dLbls>
        <c:gapWidth val="150"/>
        <c:axId val="102870016"/>
        <c:axId val="1028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2870016"/>
        <c:axId val="102876288"/>
      </c:lineChart>
      <c:dateAx>
        <c:axId val="102870016"/>
        <c:scaling>
          <c:orientation val="minMax"/>
        </c:scaling>
        <c:delete val="1"/>
        <c:axPos val="b"/>
        <c:numFmt formatCode="ge" sourceLinked="1"/>
        <c:majorTickMark val="none"/>
        <c:minorTickMark val="none"/>
        <c:tickLblPos val="none"/>
        <c:crossAx val="102876288"/>
        <c:crosses val="autoZero"/>
        <c:auto val="1"/>
        <c:lblOffset val="100"/>
        <c:baseTimeUnit val="years"/>
      </c:dateAx>
      <c:valAx>
        <c:axId val="1028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74.66</c:v>
                </c:pt>
                <c:pt idx="1">
                  <c:v>83.59</c:v>
                </c:pt>
                <c:pt idx="2">
                  <c:v>75.77</c:v>
                </c:pt>
                <c:pt idx="3">
                  <c:v>57.29</c:v>
                </c:pt>
                <c:pt idx="4">
                  <c:v>75.319999999999993</c:v>
                </c:pt>
              </c:numCache>
            </c:numRef>
          </c:val>
        </c:ser>
        <c:dLbls>
          <c:showLegendKey val="0"/>
          <c:showVal val="0"/>
          <c:showCatName val="0"/>
          <c:showSerName val="0"/>
          <c:showPercent val="0"/>
          <c:showBubbleSize val="0"/>
        </c:dLbls>
        <c:gapWidth val="150"/>
        <c:axId val="62425728"/>
        <c:axId val="624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25728"/>
        <c:axId val="62436096"/>
      </c:lineChart>
      <c:dateAx>
        <c:axId val="62425728"/>
        <c:scaling>
          <c:orientation val="minMax"/>
        </c:scaling>
        <c:delete val="1"/>
        <c:axPos val="b"/>
        <c:numFmt formatCode="ge" sourceLinked="1"/>
        <c:majorTickMark val="none"/>
        <c:minorTickMark val="none"/>
        <c:tickLblPos val="none"/>
        <c:crossAx val="62436096"/>
        <c:crosses val="autoZero"/>
        <c:auto val="1"/>
        <c:lblOffset val="100"/>
        <c:baseTimeUnit val="years"/>
      </c:dateAx>
      <c:valAx>
        <c:axId val="624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54784"/>
        <c:axId val="454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54784"/>
        <c:axId val="45486464"/>
      </c:lineChart>
      <c:dateAx>
        <c:axId val="62454784"/>
        <c:scaling>
          <c:orientation val="minMax"/>
        </c:scaling>
        <c:delete val="1"/>
        <c:axPos val="b"/>
        <c:numFmt formatCode="ge" sourceLinked="1"/>
        <c:majorTickMark val="none"/>
        <c:minorTickMark val="none"/>
        <c:tickLblPos val="none"/>
        <c:crossAx val="45486464"/>
        <c:crosses val="autoZero"/>
        <c:auto val="1"/>
        <c:lblOffset val="100"/>
        <c:baseTimeUnit val="years"/>
      </c:dateAx>
      <c:valAx>
        <c:axId val="454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24864"/>
        <c:axId val="455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24864"/>
        <c:axId val="45535232"/>
      </c:lineChart>
      <c:dateAx>
        <c:axId val="45524864"/>
        <c:scaling>
          <c:orientation val="minMax"/>
        </c:scaling>
        <c:delete val="1"/>
        <c:axPos val="b"/>
        <c:numFmt formatCode="ge" sourceLinked="1"/>
        <c:majorTickMark val="none"/>
        <c:minorTickMark val="none"/>
        <c:tickLblPos val="none"/>
        <c:crossAx val="45535232"/>
        <c:crosses val="autoZero"/>
        <c:auto val="1"/>
        <c:lblOffset val="100"/>
        <c:baseTimeUnit val="years"/>
      </c:dateAx>
      <c:valAx>
        <c:axId val="455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17984"/>
        <c:axId val="766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17984"/>
        <c:axId val="76628352"/>
      </c:lineChart>
      <c:dateAx>
        <c:axId val="76617984"/>
        <c:scaling>
          <c:orientation val="minMax"/>
        </c:scaling>
        <c:delete val="1"/>
        <c:axPos val="b"/>
        <c:numFmt formatCode="ge" sourceLinked="1"/>
        <c:majorTickMark val="none"/>
        <c:minorTickMark val="none"/>
        <c:tickLblPos val="none"/>
        <c:crossAx val="76628352"/>
        <c:crosses val="autoZero"/>
        <c:auto val="1"/>
        <c:lblOffset val="100"/>
        <c:baseTimeUnit val="years"/>
      </c:dateAx>
      <c:valAx>
        <c:axId val="766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58560"/>
        <c:axId val="766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58560"/>
        <c:axId val="76668928"/>
      </c:lineChart>
      <c:dateAx>
        <c:axId val="76658560"/>
        <c:scaling>
          <c:orientation val="minMax"/>
        </c:scaling>
        <c:delete val="1"/>
        <c:axPos val="b"/>
        <c:numFmt formatCode="ge" sourceLinked="1"/>
        <c:majorTickMark val="none"/>
        <c:minorTickMark val="none"/>
        <c:tickLblPos val="none"/>
        <c:crossAx val="76668928"/>
        <c:crosses val="autoZero"/>
        <c:auto val="1"/>
        <c:lblOffset val="100"/>
        <c:baseTimeUnit val="years"/>
      </c:dateAx>
      <c:valAx>
        <c:axId val="766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361.18</c:v>
                </c:pt>
                <c:pt idx="1">
                  <c:v>349.26</c:v>
                </c:pt>
                <c:pt idx="2">
                  <c:v>233.16</c:v>
                </c:pt>
                <c:pt idx="3">
                  <c:v>194.07</c:v>
                </c:pt>
                <c:pt idx="4">
                  <c:v>96.26</c:v>
                </c:pt>
              </c:numCache>
            </c:numRef>
          </c:val>
        </c:ser>
        <c:dLbls>
          <c:showLegendKey val="0"/>
          <c:showVal val="0"/>
          <c:showCatName val="0"/>
          <c:showSerName val="0"/>
          <c:showPercent val="0"/>
          <c:showBubbleSize val="0"/>
        </c:dLbls>
        <c:gapWidth val="150"/>
        <c:axId val="101598720"/>
        <c:axId val="1016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1598720"/>
        <c:axId val="101600640"/>
      </c:lineChart>
      <c:dateAx>
        <c:axId val="101598720"/>
        <c:scaling>
          <c:orientation val="minMax"/>
        </c:scaling>
        <c:delete val="1"/>
        <c:axPos val="b"/>
        <c:numFmt formatCode="ge" sourceLinked="1"/>
        <c:majorTickMark val="none"/>
        <c:minorTickMark val="none"/>
        <c:tickLblPos val="none"/>
        <c:crossAx val="101600640"/>
        <c:crosses val="autoZero"/>
        <c:auto val="1"/>
        <c:lblOffset val="100"/>
        <c:baseTimeUnit val="years"/>
      </c:dateAx>
      <c:valAx>
        <c:axId val="1016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46.49</c:v>
                </c:pt>
                <c:pt idx="1">
                  <c:v>82.52</c:v>
                </c:pt>
                <c:pt idx="2">
                  <c:v>68.22</c:v>
                </c:pt>
                <c:pt idx="3">
                  <c:v>67.209999999999994</c:v>
                </c:pt>
                <c:pt idx="4">
                  <c:v>64.94</c:v>
                </c:pt>
              </c:numCache>
            </c:numRef>
          </c:val>
        </c:ser>
        <c:dLbls>
          <c:showLegendKey val="0"/>
          <c:showVal val="0"/>
          <c:showCatName val="0"/>
          <c:showSerName val="0"/>
          <c:showPercent val="0"/>
          <c:showBubbleSize val="0"/>
        </c:dLbls>
        <c:gapWidth val="150"/>
        <c:axId val="102761216"/>
        <c:axId val="1027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2761216"/>
        <c:axId val="102763136"/>
      </c:lineChart>
      <c:dateAx>
        <c:axId val="102761216"/>
        <c:scaling>
          <c:orientation val="minMax"/>
        </c:scaling>
        <c:delete val="1"/>
        <c:axPos val="b"/>
        <c:numFmt formatCode="ge" sourceLinked="1"/>
        <c:majorTickMark val="none"/>
        <c:minorTickMark val="none"/>
        <c:tickLblPos val="none"/>
        <c:crossAx val="102763136"/>
        <c:crosses val="autoZero"/>
        <c:auto val="1"/>
        <c:lblOffset val="100"/>
        <c:baseTimeUnit val="years"/>
      </c:dateAx>
      <c:valAx>
        <c:axId val="1027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429.23</c:v>
                </c:pt>
                <c:pt idx="1">
                  <c:v>243.84</c:v>
                </c:pt>
                <c:pt idx="2">
                  <c:v>297.77999999999997</c:v>
                </c:pt>
                <c:pt idx="3">
                  <c:v>309.35000000000002</c:v>
                </c:pt>
                <c:pt idx="4">
                  <c:v>322.87</c:v>
                </c:pt>
              </c:numCache>
            </c:numRef>
          </c:val>
        </c:ser>
        <c:dLbls>
          <c:showLegendKey val="0"/>
          <c:showVal val="0"/>
          <c:showCatName val="0"/>
          <c:showSerName val="0"/>
          <c:showPercent val="0"/>
          <c:showBubbleSize val="0"/>
        </c:dLbls>
        <c:gapWidth val="150"/>
        <c:axId val="102797312"/>
        <c:axId val="1027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2797312"/>
        <c:axId val="102799232"/>
      </c:lineChart>
      <c:dateAx>
        <c:axId val="102797312"/>
        <c:scaling>
          <c:orientation val="minMax"/>
        </c:scaling>
        <c:delete val="1"/>
        <c:axPos val="b"/>
        <c:numFmt formatCode="ge" sourceLinked="1"/>
        <c:majorTickMark val="none"/>
        <c:minorTickMark val="none"/>
        <c:tickLblPos val="none"/>
        <c:crossAx val="102799232"/>
        <c:crosses val="autoZero"/>
        <c:auto val="1"/>
        <c:lblOffset val="100"/>
        <c:baseTimeUnit val="years"/>
      </c:dateAx>
      <c:valAx>
        <c:axId val="1027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美里町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25262</v>
      </c>
      <c r="AM8" s="64"/>
      <c r="AN8" s="64"/>
      <c r="AO8" s="64"/>
      <c r="AP8" s="64"/>
      <c r="AQ8" s="64"/>
      <c r="AR8" s="64"/>
      <c r="AS8" s="64"/>
      <c r="AT8" s="63">
        <f>データ!S6</f>
        <v>74.900000000000006</v>
      </c>
      <c r="AU8" s="63"/>
      <c r="AV8" s="63"/>
      <c r="AW8" s="63"/>
      <c r="AX8" s="63"/>
      <c r="AY8" s="63"/>
      <c r="AZ8" s="63"/>
      <c r="BA8" s="63"/>
      <c r="BB8" s="63">
        <f>データ!T6</f>
        <v>337.28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32.18</v>
      </c>
      <c r="Q10" s="63"/>
      <c r="R10" s="63"/>
      <c r="S10" s="63"/>
      <c r="T10" s="63"/>
      <c r="U10" s="63"/>
      <c r="V10" s="63"/>
      <c r="W10" s="63">
        <f>データ!P6</f>
        <v>96.06</v>
      </c>
      <c r="X10" s="63"/>
      <c r="Y10" s="63"/>
      <c r="Z10" s="63"/>
      <c r="AA10" s="63"/>
      <c r="AB10" s="63"/>
      <c r="AC10" s="63"/>
      <c r="AD10" s="64">
        <f>データ!Q6</f>
        <v>3670</v>
      </c>
      <c r="AE10" s="64"/>
      <c r="AF10" s="64"/>
      <c r="AG10" s="64"/>
      <c r="AH10" s="64"/>
      <c r="AI10" s="64"/>
      <c r="AJ10" s="64"/>
      <c r="AK10" s="2"/>
      <c r="AL10" s="64">
        <f>データ!U6</f>
        <v>8119</v>
      </c>
      <c r="AM10" s="64"/>
      <c r="AN10" s="64"/>
      <c r="AO10" s="64"/>
      <c r="AP10" s="64"/>
      <c r="AQ10" s="64"/>
      <c r="AR10" s="64"/>
      <c r="AS10" s="64"/>
      <c r="AT10" s="63">
        <f>データ!V6</f>
        <v>6.73</v>
      </c>
      <c r="AU10" s="63"/>
      <c r="AV10" s="63"/>
      <c r="AW10" s="63"/>
      <c r="AX10" s="63"/>
      <c r="AY10" s="63"/>
      <c r="AZ10" s="63"/>
      <c r="BA10" s="63"/>
      <c r="BB10" s="63">
        <f>データ!W6</f>
        <v>1206.3900000000001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45055</v>
      </c>
      <c r="D6" s="31">
        <f t="shared" si="3"/>
        <v>47</v>
      </c>
      <c r="E6" s="31">
        <f t="shared" si="3"/>
        <v>17</v>
      </c>
      <c r="F6" s="31">
        <f t="shared" si="3"/>
        <v>5</v>
      </c>
      <c r="G6" s="31">
        <f t="shared" si="3"/>
        <v>0</v>
      </c>
      <c r="H6" s="31" t="str">
        <f t="shared" si="3"/>
        <v>宮城県　美里町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32.18</v>
      </c>
      <c r="P6" s="32">
        <f t="shared" si="3"/>
        <v>96.06</v>
      </c>
      <c r="Q6" s="32">
        <f t="shared" si="3"/>
        <v>3670</v>
      </c>
      <c r="R6" s="32">
        <f t="shared" si="3"/>
        <v>25262</v>
      </c>
      <c r="S6" s="32">
        <f t="shared" si="3"/>
        <v>74.900000000000006</v>
      </c>
      <c r="T6" s="32">
        <f t="shared" si="3"/>
        <v>337.28</v>
      </c>
      <c r="U6" s="32">
        <f t="shared" si="3"/>
        <v>8119</v>
      </c>
      <c r="V6" s="32">
        <f t="shared" si="3"/>
        <v>6.73</v>
      </c>
      <c r="W6" s="32">
        <f t="shared" si="3"/>
        <v>1206.3900000000001</v>
      </c>
      <c r="X6" s="33">
        <f>IF(X7="",NA(),X7)</f>
        <v>74.66</v>
      </c>
      <c r="Y6" s="33">
        <f t="shared" ref="Y6:AG6" si="4">IF(Y7="",NA(),Y7)</f>
        <v>83.59</v>
      </c>
      <c r="Z6" s="33">
        <f t="shared" si="4"/>
        <v>75.77</v>
      </c>
      <c r="AA6" s="33">
        <f t="shared" si="4"/>
        <v>57.29</v>
      </c>
      <c r="AB6" s="33">
        <f t="shared" si="4"/>
        <v>75.319999999999993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361.18</v>
      </c>
      <c r="BF6" s="33">
        <f t="shared" ref="BF6:BN6" si="7">IF(BF7="",NA(),BF7)</f>
        <v>349.26</v>
      </c>
      <c r="BG6" s="33">
        <f t="shared" si="7"/>
        <v>233.16</v>
      </c>
      <c r="BH6" s="33">
        <f t="shared" si="7"/>
        <v>194.07</v>
      </c>
      <c r="BI6" s="33">
        <f t="shared" si="7"/>
        <v>96.26</v>
      </c>
      <c r="BJ6" s="33">
        <f t="shared" si="7"/>
        <v>1267.26</v>
      </c>
      <c r="BK6" s="33">
        <f t="shared" si="7"/>
        <v>1239.2</v>
      </c>
      <c r="BL6" s="33">
        <f t="shared" si="7"/>
        <v>1197.82</v>
      </c>
      <c r="BM6" s="33">
        <f t="shared" si="7"/>
        <v>1126.77</v>
      </c>
      <c r="BN6" s="33">
        <f t="shared" si="7"/>
        <v>1044.8</v>
      </c>
      <c r="BO6" s="32" t="str">
        <f>IF(BO7="","",IF(BO7="-","【-】","【"&amp;SUBSTITUTE(TEXT(BO7,"#,##0.00"),"-","△")&amp;"】"))</f>
        <v>【992.47】</v>
      </c>
      <c r="BP6" s="33">
        <f>IF(BP7="",NA(),BP7)</f>
        <v>46.49</v>
      </c>
      <c r="BQ6" s="33">
        <f t="shared" ref="BQ6:BY6" si="8">IF(BQ7="",NA(),BQ7)</f>
        <v>82.52</v>
      </c>
      <c r="BR6" s="33">
        <f t="shared" si="8"/>
        <v>68.22</v>
      </c>
      <c r="BS6" s="33">
        <f t="shared" si="8"/>
        <v>67.209999999999994</v>
      </c>
      <c r="BT6" s="33">
        <f t="shared" si="8"/>
        <v>64.94</v>
      </c>
      <c r="BU6" s="33">
        <f t="shared" si="8"/>
        <v>53.42</v>
      </c>
      <c r="BV6" s="33">
        <f t="shared" si="8"/>
        <v>51.56</v>
      </c>
      <c r="BW6" s="33">
        <f t="shared" si="8"/>
        <v>51.03</v>
      </c>
      <c r="BX6" s="33">
        <f t="shared" si="8"/>
        <v>50.9</v>
      </c>
      <c r="BY6" s="33">
        <f t="shared" si="8"/>
        <v>50.82</v>
      </c>
      <c r="BZ6" s="32" t="str">
        <f>IF(BZ7="","",IF(BZ7="-","【-】","【"&amp;SUBSTITUTE(TEXT(BZ7,"#,##0.00"),"-","△")&amp;"】"))</f>
        <v>【51.49】</v>
      </c>
      <c r="CA6" s="33">
        <f>IF(CA7="",NA(),CA7)</f>
        <v>429.23</v>
      </c>
      <c r="CB6" s="33">
        <f t="shared" ref="CB6:CJ6" si="9">IF(CB7="",NA(),CB7)</f>
        <v>243.84</v>
      </c>
      <c r="CC6" s="33">
        <f t="shared" si="9"/>
        <v>297.77999999999997</v>
      </c>
      <c r="CD6" s="33">
        <f t="shared" si="9"/>
        <v>309.35000000000002</v>
      </c>
      <c r="CE6" s="33">
        <f t="shared" si="9"/>
        <v>322.87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35.229999999999997</v>
      </c>
      <c r="CM6" s="33">
        <f t="shared" ref="CM6:CU6" si="10">IF(CM7="",NA(),CM7)</f>
        <v>36.409999999999997</v>
      </c>
      <c r="CN6" s="33">
        <f t="shared" si="10"/>
        <v>37.54</v>
      </c>
      <c r="CO6" s="33">
        <f t="shared" si="10"/>
        <v>39.19</v>
      </c>
      <c r="CP6" s="33">
        <f t="shared" si="10"/>
        <v>38.07</v>
      </c>
      <c r="CQ6" s="33">
        <f t="shared" si="10"/>
        <v>54.23</v>
      </c>
      <c r="CR6" s="33">
        <f t="shared" si="10"/>
        <v>55.2</v>
      </c>
      <c r="CS6" s="33">
        <f t="shared" si="10"/>
        <v>54.74</v>
      </c>
      <c r="CT6" s="33">
        <f t="shared" si="10"/>
        <v>53.78</v>
      </c>
      <c r="CU6" s="33">
        <f t="shared" si="10"/>
        <v>53.24</v>
      </c>
      <c r="CV6" s="32" t="str">
        <f>IF(CV7="","",IF(CV7="-","【-】","【"&amp;SUBSTITUTE(TEXT(CV7,"#,##0.00"),"-","△")&amp;"】"))</f>
        <v>【53.32】</v>
      </c>
      <c r="CW6" s="33">
        <f>IF(CW7="",NA(),CW7)</f>
        <v>74.180000000000007</v>
      </c>
      <c r="CX6" s="33">
        <f t="shared" ref="CX6:DF6" si="11">IF(CX7="",NA(),CX7)</f>
        <v>76.650000000000006</v>
      </c>
      <c r="CY6" s="33">
        <f t="shared" si="11"/>
        <v>80.349999999999994</v>
      </c>
      <c r="CZ6" s="33">
        <f t="shared" si="11"/>
        <v>72.11</v>
      </c>
      <c r="DA6" s="33">
        <f t="shared" si="11"/>
        <v>74.180000000000007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1.06</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45055</v>
      </c>
      <c r="D7" s="35">
        <v>47</v>
      </c>
      <c r="E7" s="35">
        <v>17</v>
      </c>
      <c r="F7" s="35">
        <v>5</v>
      </c>
      <c r="G7" s="35">
        <v>0</v>
      </c>
      <c r="H7" s="35" t="s">
        <v>96</v>
      </c>
      <c r="I7" s="35" t="s">
        <v>97</v>
      </c>
      <c r="J7" s="35" t="s">
        <v>98</v>
      </c>
      <c r="K7" s="35" t="s">
        <v>99</v>
      </c>
      <c r="L7" s="35" t="s">
        <v>100</v>
      </c>
      <c r="M7" s="36" t="s">
        <v>101</v>
      </c>
      <c r="N7" s="36" t="s">
        <v>102</v>
      </c>
      <c r="O7" s="36">
        <v>32.18</v>
      </c>
      <c r="P7" s="36">
        <v>96.06</v>
      </c>
      <c r="Q7" s="36">
        <v>3670</v>
      </c>
      <c r="R7" s="36">
        <v>25262</v>
      </c>
      <c r="S7" s="36">
        <v>74.900000000000006</v>
      </c>
      <c r="T7" s="36">
        <v>337.28</v>
      </c>
      <c r="U7" s="36">
        <v>8119</v>
      </c>
      <c r="V7" s="36">
        <v>6.73</v>
      </c>
      <c r="W7" s="36">
        <v>1206.3900000000001</v>
      </c>
      <c r="X7" s="36">
        <v>74.66</v>
      </c>
      <c r="Y7" s="36">
        <v>83.59</v>
      </c>
      <c r="Z7" s="36">
        <v>75.77</v>
      </c>
      <c r="AA7" s="36">
        <v>57.29</v>
      </c>
      <c r="AB7" s="36">
        <v>75.319999999999993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361.18</v>
      </c>
      <c r="BF7" s="36">
        <v>349.26</v>
      </c>
      <c r="BG7" s="36">
        <v>233.16</v>
      </c>
      <c r="BH7" s="36">
        <v>194.07</v>
      </c>
      <c r="BI7" s="36">
        <v>96.26</v>
      </c>
      <c r="BJ7" s="36">
        <v>1267.26</v>
      </c>
      <c r="BK7" s="36">
        <v>1239.2</v>
      </c>
      <c r="BL7" s="36">
        <v>1197.82</v>
      </c>
      <c r="BM7" s="36">
        <v>1126.77</v>
      </c>
      <c r="BN7" s="36">
        <v>1044.8</v>
      </c>
      <c r="BO7" s="36">
        <v>992.47</v>
      </c>
      <c r="BP7" s="36">
        <v>46.49</v>
      </c>
      <c r="BQ7" s="36">
        <v>82.52</v>
      </c>
      <c r="BR7" s="36">
        <v>68.22</v>
      </c>
      <c r="BS7" s="36">
        <v>67.209999999999994</v>
      </c>
      <c r="BT7" s="36">
        <v>64.94</v>
      </c>
      <c r="BU7" s="36">
        <v>53.42</v>
      </c>
      <c r="BV7" s="36">
        <v>51.56</v>
      </c>
      <c r="BW7" s="36">
        <v>51.03</v>
      </c>
      <c r="BX7" s="36">
        <v>50.9</v>
      </c>
      <c r="BY7" s="36">
        <v>50.82</v>
      </c>
      <c r="BZ7" s="36">
        <v>51.49</v>
      </c>
      <c r="CA7" s="36">
        <v>429.23</v>
      </c>
      <c r="CB7" s="36">
        <v>243.84</v>
      </c>
      <c r="CC7" s="36">
        <v>297.77999999999997</v>
      </c>
      <c r="CD7" s="36">
        <v>309.35000000000002</v>
      </c>
      <c r="CE7" s="36">
        <v>322.87</v>
      </c>
      <c r="CF7" s="36">
        <v>269.12</v>
      </c>
      <c r="CG7" s="36">
        <v>283.26</v>
      </c>
      <c r="CH7" s="36">
        <v>289.60000000000002</v>
      </c>
      <c r="CI7" s="36">
        <v>293.27</v>
      </c>
      <c r="CJ7" s="36">
        <v>300.52</v>
      </c>
      <c r="CK7" s="36">
        <v>295.10000000000002</v>
      </c>
      <c r="CL7" s="36">
        <v>35.229999999999997</v>
      </c>
      <c r="CM7" s="36">
        <v>36.409999999999997</v>
      </c>
      <c r="CN7" s="36">
        <v>37.54</v>
      </c>
      <c r="CO7" s="36">
        <v>39.19</v>
      </c>
      <c r="CP7" s="36">
        <v>38.07</v>
      </c>
      <c r="CQ7" s="36">
        <v>54.23</v>
      </c>
      <c r="CR7" s="36">
        <v>55.2</v>
      </c>
      <c r="CS7" s="36">
        <v>54.74</v>
      </c>
      <c r="CT7" s="36">
        <v>53.78</v>
      </c>
      <c r="CU7" s="36">
        <v>53.24</v>
      </c>
      <c r="CV7" s="36">
        <v>53.32</v>
      </c>
      <c r="CW7" s="36">
        <v>74.180000000000007</v>
      </c>
      <c r="CX7" s="36">
        <v>76.650000000000006</v>
      </c>
      <c r="CY7" s="36">
        <v>80.349999999999994</v>
      </c>
      <c r="CZ7" s="36">
        <v>72.11</v>
      </c>
      <c r="DA7" s="36">
        <v>74.180000000000007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1.06</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2016-02-03T09:09:19Z</dcterms:created>
  <dcterms:modified xsi:type="dcterms:W3CDTF">2016-02-24T09:19:33Z</dcterms:modified>
  <cp:category/>
</cp:coreProperties>
</file>