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<sst xmlns="http://schemas.openxmlformats.org/spreadsheetml/2006/main" count="221" uniqueCount="110">
  <si>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</si>
  <si>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</si>
  <si>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</si>
  <si>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</si>
  <si>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</si>
  <si>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</si>
  <si>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</si>
  <si>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</si>
  <si>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</si>
  <si>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</si>
  <si>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</si>
  <si>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</si>
  <si>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</si>
  <si>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</si>
  <si>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</si>
  <si>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</si>
  <si>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</si>
  <si>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</si>
  <si>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</si>
  <si>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</si>
  <si>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</si>
  <si>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</si>
  <si>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</si>
  <si>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</si>
  <si>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</si>
  <si>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</si>
  <si>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</si>
  <si>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</si>
  <si>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</si>
  <si>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</si>
  <si>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</si>
  <si>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</si>
  <si>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</si>
  <si>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</si>
  <si>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</si>
  <si>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</si>
  <si>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</si>
  <si>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</si>
  <si>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</si>
  <si>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</si>
  <si>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</si>
  <si>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</si>
  <si>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</si>
  <si>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</si>
  <si>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</si>
  <si>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</si>
  <si>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</si>
  <si>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</si>
  <si>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</si>
  <si>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</si>
  <si>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</si>
  <si>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</si>
  <si>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</si>
  <si>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</si>
  <si>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</si>
  <si>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</si>
  <si>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</si>
  <si>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</si>
  <si>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</si>
  <si>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</si>
  <si>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</si>
  <si>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</si>
  <si>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</si>
  <si>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</si>
  <si>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</si>
  <si>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</si>
  <si>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</si>
  <si>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</si>
  <si>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</si>
  <si>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</si>
  <si>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</si>
  <si>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</si>
  <si>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</si>
  <si>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</si>
  <si>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</si>
  <si>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</si>
  <si>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</si>
  <si>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</si>
  <si>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</si>
  <si>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</si>
  <si>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</si>
  <si>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</si>
  <si>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</si>
  <si>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</si>
  <si>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</si>
  <si>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</si>
  <si>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</si>
  <si>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</si>
  <si>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</si>
  <si>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</si>
  <si>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</si>
  <si>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</si>
  <si>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</si>
  <si>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</si>
  <si>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</si>
  <si>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</si>
  <si>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</si>
  <si>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</si>
  <si>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</si>
  <si>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</si>
  <si>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</si>
  <si>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</si>
  <si>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</si>
  <si>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</si>
  <si>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</si>
  <si>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</si>
  <si>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</si>
  <si>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洗化率は、類似団体に比して低水準である事は否めない。下水道供用開始以来、普及促進に努めているものの、近年の接続件数は微増の状況である。今後ともより一層の接続率向上を目指し、収益的収支比率の改善につなげたい。
企業債残高対事業規模比率については、現状では類似団体に比して高水準であるが、今後は整備区域の見直しで新たな建設を凍結することで、徐々に改善することが見込まれる。高資本費対策として一般会計からの繰入金で賄っている部分もあるが、自主的な収益力を上げるために、接続率の向上と将来的な料金の改定を視野に入れ、経営の健全性を向上させたい。
近年は、経営の効率化や処理場の管理方法の見直し等により汚水処理原価を低く抑え、経費回収率の増加に繋がっており、現状の施設利用率には十分な余力があるものの、今後とも安定的で効率的な事業運営を続けていく為の余力と捉えている。</t>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3">
      <t>ゲスイドウ</t>
    </rPh>
    <rPh sb="33" eb="35">
      <t>キョウヨウ</t>
    </rPh>
    <rPh sb="35" eb="37">
      <t>カイシ</t>
    </rPh>
    <rPh sb="37" eb="39">
      <t>イライ</t>
    </rPh>
    <rPh sb="40" eb="42">
      <t>フキュウ</t>
    </rPh>
    <rPh sb="42" eb="44">
      <t>ソクシン</t>
    </rPh>
    <rPh sb="45" eb="46">
      <t>ツト</t>
    </rPh>
    <rPh sb="54" eb="56">
      <t>キンネン</t>
    </rPh>
    <rPh sb="57" eb="59">
      <t>セツゾク</t>
    </rPh>
    <rPh sb="59" eb="61">
      <t>ケンスウ</t>
    </rPh>
    <rPh sb="62" eb="64">
      <t>ビゾウ</t>
    </rPh>
    <rPh sb="65" eb="67">
      <t>ジョウキョウ</t>
    </rPh>
    <rPh sb="71" eb="73">
      <t>コンゴ</t>
    </rPh>
    <rPh sb="77" eb="79">
      <t>イッソウ</t>
    </rPh>
    <rPh sb="80" eb="82">
      <t>セツゾク</t>
    </rPh>
    <rPh sb="82" eb="83">
      <t>リツ</t>
    </rPh>
    <rPh sb="83" eb="85">
      <t>コウジョウ</t>
    </rPh>
    <rPh sb="86" eb="88">
      <t>メザ</t>
    </rPh>
    <rPh sb="90" eb="93">
      <t>シュウエキテキ</t>
    </rPh>
    <rPh sb="93" eb="95">
      <t>シュウシ</t>
    </rPh>
    <rPh sb="95" eb="97">
      <t>ヒリツ</t>
    </rPh>
    <rPh sb="98" eb="100">
      <t>カイゼン</t>
    </rPh>
    <rPh sb="109" eb="112">
      <t>キギョウサイ</t>
    </rPh>
    <rPh sb="112" eb="114">
      <t>ザンダカ</t>
    </rPh>
    <rPh sb="114" eb="115">
      <t>タイ</t>
    </rPh>
    <rPh sb="115" eb="117">
      <t>ジギョウ</t>
    </rPh>
    <rPh sb="117" eb="119">
      <t>キボ</t>
    </rPh>
    <rPh sb="119" eb="121">
      <t>ヒリツ</t>
    </rPh>
    <rPh sb="127" eb="129">
      <t>ゲンジョウ</t>
    </rPh>
    <rPh sb="131" eb="133">
      <t>ルイジ</t>
    </rPh>
    <rPh sb="133" eb="135">
      <t>ダンタイ</t>
    </rPh>
    <rPh sb="136" eb="137">
      <t>ヒ</t>
    </rPh>
    <rPh sb="139" eb="142">
      <t>コウスイジュン</t>
    </rPh>
    <rPh sb="147" eb="149">
      <t>コンゴ</t>
    </rPh>
    <rPh sb="150" eb="152">
      <t>セイビ</t>
    </rPh>
    <rPh sb="152" eb="154">
      <t>クイキ</t>
    </rPh>
    <rPh sb="155" eb="157">
      <t>ミナオ</t>
    </rPh>
    <rPh sb="159" eb="160">
      <t>アラ</t>
    </rPh>
    <rPh sb="162" eb="164">
      <t>ケンセツ</t>
    </rPh>
    <rPh sb="165" eb="167">
      <t>トウケツ</t>
    </rPh>
    <rPh sb="173" eb="175">
      <t>ジョジョ</t>
    </rPh>
    <rPh sb="176" eb="178">
      <t>カイゼン</t>
    </rPh>
    <rPh sb="183" eb="185">
      <t>ミコ</t>
    </rPh>
    <rPh sb="189" eb="192">
      <t>コウシホン</t>
    </rPh>
    <rPh sb="192" eb="193">
      <t>ヒ</t>
    </rPh>
    <rPh sb="193" eb="195">
      <t>タイサク</t>
    </rPh>
    <rPh sb="198" eb="200">
      <t>イッパン</t>
    </rPh>
    <rPh sb="200" eb="202">
      <t>カイケイ</t>
    </rPh>
    <rPh sb="205" eb="206">
      <t>ク</t>
    </rPh>
    <rPh sb="206" eb="207">
      <t>イ</t>
    </rPh>
    <rPh sb="207" eb="208">
      <t>キン</t>
    </rPh>
    <rPh sb="209" eb="210">
      <t>マカナ</t>
    </rPh>
    <rPh sb="214" eb="216">
      <t>ブブン</t>
    </rPh>
    <rPh sb="221" eb="224">
      <t>ジシュテキ</t>
    </rPh>
    <rPh sb="225" eb="228">
      <t>シュウエキリョク</t>
    </rPh>
    <rPh sb="229" eb="230">
      <t>ア</t>
    </rPh>
    <rPh sb="236" eb="238">
      <t>セツゾク</t>
    </rPh>
    <rPh sb="238" eb="239">
      <t>リツ</t>
    </rPh>
    <rPh sb="240" eb="242">
      <t>コウジョウ</t>
    </rPh>
    <rPh sb="243" eb="246">
      <t>ショウライテキ</t>
    </rPh>
    <rPh sb="247" eb="249">
      <t>リョウキン</t>
    </rPh>
    <rPh sb="250" eb="252">
      <t>カイテイ</t>
    </rPh>
    <rPh sb="253" eb="255">
      <t>シヤ</t>
    </rPh>
    <rPh sb="256" eb="257">
      <t>イ</t>
    </rPh>
    <rPh sb="259" eb="261">
      <t>ケイエイ</t>
    </rPh>
    <rPh sb="262" eb="265">
      <t>ケンゼンセイ</t>
    </rPh>
    <rPh sb="266" eb="268">
      <t>コウジョウ</t>
    </rPh>
    <rPh sb="276" eb="278">
      <t>キンネン</t>
    </rPh>
    <rPh sb="280" eb="282">
      <t>ケイエイ</t>
    </rPh>
    <rPh sb="283" eb="286">
      <t>コウリツカ</t>
    </rPh>
    <rPh sb="287" eb="290">
      <t>ショリジョウ</t>
    </rPh>
    <rPh sb="291" eb="293">
      <t>カンリ</t>
    </rPh>
    <rPh sb="293" eb="295">
      <t>ホウホウ</t>
    </rPh>
    <rPh sb="296" eb="298">
      <t>ミナオ</t>
    </rPh>
    <rPh sb="299" eb="300">
      <t>トウ</t>
    </rPh>
    <rPh sb="303" eb="305">
      <t>オスイ</t>
    </rPh>
    <rPh sb="305" eb="307">
      <t>ショリ</t>
    </rPh>
    <rPh sb="307" eb="309">
      <t>ゲンカ</t>
    </rPh>
    <rPh sb="310" eb="311">
      <t>ヒク</t>
    </rPh>
    <rPh sb="312" eb="313">
      <t>オサ</t>
    </rPh>
    <rPh sb="315" eb="317">
      <t>ケイヒ</t>
    </rPh>
    <rPh sb="317" eb="320">
      <t>カイシュウリツ</t>
    </rPh>
    <rPh sb="321" eb="323">
      <t>ゾウカ</t>
    </rPh>
    <rPh sb="324" eb="325">
      <t>ツナ</t>
    </rPh>
    <rPh sb="331" eb="333">
      <t>ゲンジョウ</t>
    </rPh>
    <rPh sb="334" eb="336">
      <t>シセツ</t>
    </rPh>
    <rPh sb="336" eb="339">
      <t>リヨウリツ</t>
    </rPh>
    <rPh sb="341" eb="343">
      <t>ジュウブン</t>
    </rPh>
    <rPh sb="344" eb="346">
      <t>ヨリョク</t>
    </rPh>
    <rPh sb="353" eb="355">
      <t>コンゴ</t>
    </rPh>
    <rPh sb="357" eb="360">
      <t>アンテイテキ</t>
    </rPh>
    <rPh sb="361" eb="364">
      <t>コウリツテキ</t>
    </rPh>
    <rPh sb="365" eb="367">
      <t>ジギョウ</t>
    </rPh>
    <rPh sb="367" eb="369">
      <t>ウンエイ</t>
    </rPh>
    <rPh sb="370" eb="371">
      <t>ツヅ</t>
    </rPh>
    <rPh sb="375" eb="376">
      <t>タメ</t>
    </rPh>
    <rPh sb="377" eb="379">
      <t>ヨリョク</t>
    </rPh>
    <rPh sb="380" eb="381">
      <t>トラ</t>
    </rPh>
    <phoneticPr fontId="4"/>
  </si>
  <si>
    <t>初期の供用開始から２０年弱が経過しているが、特に老朽化による不具合は生じていないため、今後とも適切な点検・修繕等により、施設を維持していくことが必要である。</t>
    <rPh sb="0" eb="2">
      <t>ショキ</t>
    </rPh>
    <rPh sb="3" eb="5">
      <t>キョウヨウ</t>
    </rPh>
    <rPh sb="5" eb="7">
      <t>カイシ</t>
    </rPh>
    <rPh sb="11" eb="12">
      <t>ネン</t>
    </rPh>
    <rPh sb="12" eb="13">
      <t>ジャク</t>
    </rPh>
    <rPh sb="14" eb="16">
      <t>ケイカ</t>
    </rPh>
    <rPh sb="22" eb="23">
      <t>トク</t>
    </rPh>
    <rPh sb="24" eb="27">
      <t>ロウキュウカ</t>
    </rPh>
    <rPh sb="30" eb="33">
      <t>フグアイ</t>
    </rPh>
    <rPh sb="34" eb="35">
      <t>ショウ</t>
    </rPh>
    <rPh sb="43" eb="45">
      <t>コンゴ</t>
    </rPh>
    <rPh sb="47" eb="49">
      <t>テキセツ</t>
    </rPh>
    <rPh sb="50" eb="52">
      <t>テンケン</t>
    </rPh>
    <rPh sb="53" eb="55">
      <t>シュウゼン</t>
    </rPh>
    <rPh sb="55" eb="56">
      <t>ナド</t>
    </rPh>
    <rPh sb="60" eb="62">
      <t>シセツ</t>
    </rPh>
    <rPh sb="63" eb="65">
      <t>イジ</t>
    </rPh>
    <rPh sb="72" eb="74">
      <t>ヒツヨウ</t>
    </rPh>
    <phoneticPr fontId="4"/>
  </si>
  <si>
    <t>下水道事業は、供用開始から２０年弱であるが、建設事業は一段落し、安定的な経営に向けて転換期にある。
そのため歳出については中期的な収支計画を策定し、処理施設の老朽化や長寿命化事業を念頭に、借入金元金を減らしながら建設事業費の平準化を図っていく必要がある。
一方で歳入は高齢化や人口減少が進み、処理水量の減少による使用料収入の減収で経常収支比率の悪化が見込まれ、一般会計からの繰入金にも限界があることから十分な施設の管理コストが捻出できなくなる恐れがある。このことから、より一層の効率的な事業運営を図り、さらには料金改定も視野に入れていくことになる。</t>
    <rPh sb="0" eb="3">
      <t>ゲスイドウ</t>
    </rPh>
    <rPh sb="3" eb="5">
      <t>ジギョウ</t>
    </rPh>
    <rPh sb="7" eb="9">
      <t>キョウヨウ</t>
    </rPh>
    <rPh sb="9" eb="11">
      <t>カイシ</t>
    </rPh>
    <rPh sb="15" eb="16">
      <t>ネン</t>
    </rPh>
    <rPh sb="16" eb="17">
      <t>ジャク</t>
    </rPh>
    <rPh sb="22" eb="24">
      <t>ケンセツ</t>
    </rPh>
    <rPh sb="24" eb="26">
      <t>ジギョウ</t>
    </rPh>
    <rPh sb="27" eb="30">
      <t>イチダンラク</t>
    </rPh>
    <rPh sb="32" eb="35">
      <t>アンテイテキ</t>
    </rPh>
    <rPh sb="36" eb="38">
      <t>ケイエイ</t>
    </rPh>
    <rPh sb="39" eb="40">
      <t>ム</t>
    </rPh>
    <rPh sb="42" eb="45">
      <t>テンカンキ</t>
    </rPh>
    <rPh sb="54" eb="56">
      <t>サイシュツ</t>
    </rPh>
    <rPh sb="61" eb="64">
      <t>チュウキテキ</t>
    </rPh>
    <rPh sb="65" eb="67">
      <t>シュウシ</t>
    </rPh>
    <rPh sb="67" eb="69">
      <t>ケイカク</t>
    </rPh>
    <rPh sb="70" eb="72">
      <t>サクテイ</t>
    </rPh>
    <rPh sb="74" eb="76">
      <t>ショリ</t>
    </rPh>
    <rPh sb="76" eb="78">
      <t>シセツ</t>
    </rPh>
    <rPh sb="79" eb="82">
      <t>ロウキュウカ</t>
    </rPh>
    <rPh sb="83" eb="87">
      <t>チョウジュミョウカ</t>
    </rPh>
    <rPh sb="87" eb="89">
      <t>ジギョウ</t>
    </rPh>
    <rPh sb="90" eb="92">
      <t>ネントウ</t>
    </rPh>
    <rPh sb="94" eb="95">
      <t>カ</t>
    </rPh>
    <rPh sb="95" eb="96">
      <t>イ</t>
    </rPh>
    <rPh sb="96" eb="97">
      <t>キン</t>
    </rPh>
    <rPh sb="97" eb="99">
      <t>ガンキン</t>
    </rPh>
    <rPh sb="100" eb="101">
      <t>ヘ</t>
    </rPh>
    <rPh sb="106" eb="108">
      <t>ケンセツ</t>
    </rPh>
    <rPh sb="108" eb="111">
      <t>ジギョウヒ</t>
    </rPh>
    <rPh sb="112" eb="115">
      <t>ヘイジュンカ</t>
    </rPh>
    <rPh sb="116" eb="117">
      <t>ハカ</t>
    </rPh>
    <rPh sb="121" eb="123">
      <t>ヒツヨウ</t>
    </rPh>
    <rPh sb="128" eb="130">
      <t>イッポウ</t>
    </rPh>
    <rPh sb="131" eb="133">
      <t>サイニュウ</t>
    </rPh>
    <rPh sb="134" eb="137">
      <t>コウレイカ</t>
    </rPh>
    <rPh sb="138" eb="140">
      <t>ジンコウ</t>
    </rPh>
    <rPh sb="140" eb="142">
      <t>ゲンショウ</t>
    </rPh>
    <rPh sb="143" eb="144">
      <t>スス</t>
    </rPh>
    <rPh sb="146" eb="148">
      <t>ショリ</t>
    </rPh>
    <rPh sb="148" eb="150">
      <t>スイリョウ</t>
    </rPh>
    <rPh sb="151" eb="153">
      <t>ゲンショウ</t>
    </rPh>
    <rPh sb="156" eb="159">
      <t>シヨウリョウ</t>
    </rPh>
    <rPh sb="159" eb="161">
      <t>シュウニュウ</t>
    </rPh>
    <rPh sb="162" eb="164">
      <t>ゲンシュウ</t>
    </rPh>
    <rPh sb="165" eb="167">
      <t>ケイジョウ</t>
    </rPh>
    <rPh sb="167" eb="169">
      <t>シュウシ</t>
    </rPh>
    <rPh sb="169" eb="171">
      <t>ヒリツ</t>
    </rPh>
    <rPh sb="172" eb="174">
      <t>アッカ</t>
    </rPh>
    <rPh sb="175" eb="177">
      <t>ミコ</t>
    </rPh>
    <rPh sb="180" eb="182">
      <t>イッパン</t>
    </rPh>
    <rPh sb="182" eb="184">
      <t>カイケイ</t>
    </rPh>
    <rPh sb="187" eb="188">
      <t>ク</t>
    </rPh>
    <rPh sb="188" eb="189">
      <t>イ</t>
    </rPh>
    <rPh sb="189" eb="190">
      <t>キン</t>
    </rPh>
    <rPh sb="192" eb="194">
      <t>ゲンカイ</t>
    </rPh>
    <rPh sb="201" eb="203">
      <t>ジュウブン</t>
    </rPh>
    <rPh sb="204" eb="206">
      <t>シセツ</t>
    </rPh>
    <rPh sb="207" eb="209">
      <t>カンリ</t>
    </rPh>
    <rPh sb="221" eb="222">
      <t>オソ</t>
    </rPh>
    <rPh sb="236" eb="238">
      <t>イッソウ</t>
    </rPh>
    <rPh sb="239" eb="242">
      <t>コウリツテキ</t>
    </rPh>
    <rPh sb="243" eb="245">
      <t>ジギョウ</t>
    </rPh>
    <rPh sb="245" eb="247">
      <t>ウンエイ</t>
    </rPh>
    <rPh sb="248" eb="249">
      <t>ハカ</t>
    </rPh>
    <rPh sb="255" eb="257">
      <t>リョウキン</t>
    </rPh>
    <rPh sb="257" eb="259">
      <t>カイテイ</t>
    </rPh>
    <rPh sb="260" eb="262">
      <t>シヤ</t>
    </rPh>
    <rPh sb="263" eb="26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</si>
</sst>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006912"/>
        <c:axId val="120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120006912"/>
        <c:axId val="120021376"/>
      </c:lineChart>
      <c:dateAx>
        <c:axId val="120006912"/>
        <c:scaling>
          <c:orientation val="minMax"/>
        </c:scaling>
        <c:delete val="1"/>
        <c:axPos val="b"/>
        <c:numFmt formatCode="ge" sourceLinked="1"/>
        <c:majorTickMark val="none"/>
        <c:minorTickMark val="none"/>
        <c:tickLblPos val="none"/>
        <c:crossAx val="120021376"/>
        <c:crosses val="autoZero"/>
        <c:auto val="1"/>
        <c:lblOffset val="100"/>
        <c:baseTimeUnit val="years"/>
      </c:dateAx>
      <c:valAx>
        <c:axId val="120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31.71</c:v>
                </c:pt>
                <c:pt idx="1">
                  <c:v>64.97</c:v>
                </c:pt>
                <c:pt idx="2">
                  <c:v>42.47</c:v>
                </c:pt>
                <c:pt idx="3">
                  <c:v>41.53</c:v>
                </c:pt>
                <c:pt idx="4">
                  <c:v>38.74</c:v>
                </c:pt>
              </c:numCache>
            </c:numRef>
          </c:val>
        </c:ser>
        <c:dLbls>
          <c:showLegendKey val="0"/>
          <c:showVal val="0"/>
          <c:showCatName val="0"/>
          <c:showSerName val="0"/>
          <c:showPercent val="0"/>
          <c:showBubbleSize val="0"/>
        </c:dLbls>
        <c:gapWidth val="150"/>
        <c:axId val="180492928"/>
        <c:axId val="1804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180492928"/>
        <c:axId val="180499200"/>
      </c:lineChart>
      <c:dateAx>
        <c:axId val="180492928"/>
        <c:scaling>
          <c:orientation val="minMax"/>
        </c:scaling>
        <c:delete val="1"/>
        <c:axPos val="b"/>
        <c:numFmt formatCode="ge" sourceLinked="1"/>
        <c:majorTickMark val="none"/>
        <c:minorTickMark val="none"/>
        <c:tickLblPos val="none"/>
        <c:crossAx val="180499200"/>
        <c:crosses val="autoZero"/>
        <c:auto val="1"/>
        <c:lblOffset val="100"/>
        <c:baseTimeUnit val="years"/>
      </c:dateAx>
      <c:valAx>
        <c:axId val="1804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57.55</c:v>
                </c:pt>
                <c:pt idx="1">
                  <c:v>51.9</c:v>
                </c:pt>
                <c:pt idx="2">
                  <c:v>53.69</c:v>
                </c:pt>
                <c:pt idx="3">
                  <c:v>62.59</c:v>
                </c:pt>
                <c:pt idx="4">
                  <c:v>60.69</c:v>
                </c:pt>
              </c:numCache>
            </c:numRef>
          </c:val>
        </c:ser>
        <c:dLbls>
          <c:showLegendKey val="0"/>
          <c:showVal val="0"/>
          <c:showCatName val="0"/>
          <c:showSerName val="0"/>
          <c:showPercent val="0"/>
          <c:showBubbleSize val="0"/>
        </c:dLbls>
        <c:gapWidth val="150"/>
        <c:axId val="180537600"/>
        <c:axId val="180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180537600"/>
        <c:axId val="180547968"/>
      </c:lineChart>
      <c:dateAx>
        <c:axId val="180537600"/>
        <c:scaling>
          <c:orientation val="minMax"/>
        </c:scaling>
        <c:delete val="1"/>
        <c:axPos val="b"/>
        <c:numFmt formatCode="ge" sourceLinked="1"/>
        <c:majorTickMark val="none"/>
        <c:minorTickMark val="none"/>
        <c:tickLblPos val="none"/>
        <c:crossAx val="180547968"/>
        <c:crosses val="autoZero"/>
        <c:auto val="1"/>
        <c:lblOffset val="100"/>
        <c:baseTimeUnit val="years"/>
      </c:dateAx>
      <c:valAx>
        <c:axId val="180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81.41</c:v>
                </c:pt>
                <c:pt idx="1">
                  <c:v>88.47</c:v>
                </c:pt>
                <c:pt idx="2">
                  <c:v>69.47</c:v>
                </c:pt>
                <c:pt idx="3">
                  <c:v>70.260000000000005</c:v>
                </c:pt>
                <c:pt idx="4">
                  <c:v>79.489999999999995</c:v>
                </c:pt>
              </c:numCache>
            </c:numRef>
          </c:val>
        </c:ser>
        <c:dLbls>
          <c:showLegendKey val="0"/>
          <c:showVal val="0"/>
          <c:showCatName val="0"/>
          <c:showSerName val="0"/>
          <c:showPercent val="0"/>
          <c:showBubbleSize val="0"/>
        </c:dLbls>
        <c:gapWidth val="150"/>
        <c:axId val="120043392"/>
        <c:axId val="1200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043392"/>
        <c:axId val="120045568"/>
      </c:lineChart>
      <c:dateAx>
        <c:axId val="120043392"/>
        <c:scaling>
          <c:orientation val="minMax"/>
        </c:scaling>
        <c:delete val="1"/>
        <c:axPos val="b"/>
        <c:numFmt formatCode="ge" sourceLinked="1"/>
        <c:majorTickMark val="none"/>
        <c:minorTickMark val="none"/>
        <c:tickLblPos val="none"/>
        <c:crossAx val="120045568"/>
        <c:crosses val="autoZero"/>
        <c:auto val="1"/>
        <c:lblOffset val="100"/>
        <c:baseTimeUnit val="years"/>
      </c:dateAx>
      <c:valAx>
        <c:axId val="1200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063488"/>
        <c:axId val="120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063488"/>
        <c:axId val="120065408"/>
      </c:lineChart>
      <c:dateAx>
        <c:axId val="120063488"/>
        <c:scaling>
          <c:orientation val="minMax"/>
        </c:scaling>
        <c:delete val="1"/>
        <c:axPos val="b"/>
        <c:numFmt formatCode="ge" sourceLinked="1"/>
        <c:majorTickMark val="none"/>
        <c:minorTickMark val="none"/>
        <c:tickLblPos val="none"/>
        <c:crossAx val="120065408"/>
        <c:crosses val="autoZero"/>
        <c:auto val="1"/>
        <c:lblOffset val="100"/>
        <c:baseTimeUnit val="years"/>
      </c:dateAx>
      <c:valAx>
        <c:axId val="120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12256"/>
        <c:axId val="1201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12256"/>
        <c:axId val="120114176"/>
      </c:lineChart>
      <c:dateAx>
        <c:axId val="120112256"/>
        <c:scaling>
          <c:orientation val="minMax"/>
        </c:scaling>
        <c:delete val="1"/>
        <c:axPos val="b"/>
        <c:numFmt formatCode="ge" sourceLinked="1"/>
        <c:majorTickMark val="none"/>
        <c:minorTickMark val="none"/>
        <c:tickLblPos val="none"/>
        <c:crossAx val="120114176"/>
        <c:crosses val="autoZero"/>
        <c:auto val="1"/>
        <c:lblOffset val="100"/>
        <c:baseTimeUnit val="years"/>
      </c:dateAx>
      <c:valAx>
        <c:axId val="120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180096"/>
        <c:axId val="180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180096"/>
        <c:axId val="180182016"/>
      </c:lineChart>
      <c:dateAx>
        <c:axId val="180180096"/>
        <c:scaling>
          <c:orientation val="minMax"/>
        </c:scaling>
        <c:delete val="1"/>
        <c:axPos val="b"/>
        <c:numFmt formatCode="ge" sourceLinked="1"/>
        <c:majorTickMark val="none"/>
        <c:minorTickMark val="none"/>
        <c:tickLblPos val="none"/>
        <c:crossAx val="180182016"/>
        <c:crosses val="autoZero"/>
        <c:auto val="1"/>
        <c:lblOffset val="100"/>
        <c:baseTimeUnit val="years"/>
      </c:dateAx>
      <c:valAx>
        <c:axId val="180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216576"/>
        <c:axId val="1802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216576"/>
        <c:axId val="180218496"/>
      </c:lineChart>
      <c:dateAx>
        <c:axId val="180216576"/>
        <c:scaling>
          <c:orientation val="minMax"/>
        </c:scaling>
        <c:delete val="1"/>
        <c:axPos val="b"/>
        <c:numFmt formatCode="ge" sourceLinked="1"/>
        <c:majorTickMark val="none"/>
        <c:minorTickMark val="none"/>
        <c:tickLblPos val="none"/>
        <c:crossAx val="180218496"/>
        <c:crosses val="autoZero"/>
        <c:auto val="1"/>
        <c:lblOffset val="100"/>
        <c:baseTimeUnit val="years"/>
      </c:dateAx>
      <c:valAx>
        <c:axId val="1802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2140.0700000000002</c:v>
                </c:pt>
                <c:pt idx="1">
                  <c:v>3820.15</c:v>
                </c:pt>
                <c:pt idx="2">
                  <c:v>2821.52</c:v>
                </c:pt>
                <c:pt idx="3">
                  <c:v>1829.01</c:v>
                </c:pt>
                <c:pt idx="4">
                  <c:v>1961.49</c:v>
                </c:pt>
              </c:numCache>
            </c:numRef>
          </c:val>
        </c:ser>
        <c:dLbls>
          <c:showLegendKey val="0"/>
          <c:showVal val="0"/>
          <c:showCatName val="0"/>
          <c:showSerName val="0"/>
          <c:showPercent val="0"/>
          <c:showBubbleSize val="0"/>
        </c:dLbls>
        <c:gapWidth val="150"/>
        <c:axId val="180314496"/>
        <c:axId val="1803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180314496"/>
        <c:axId val="180316416"/>
      </c:lineChart>
      <c:dateAx>
        <c:axId val="180314496"/>
        <c:scaling>
          <c:orientation val="minMax"/>
        </c:scaling>
        <c:delete val="1"/>
        <c:axPos val="b"/>
        <c:numFmt formatCode="ge" sourceLinked="1"/>
        <c:majorTickMark val="none"/>
        <c:minorTickMark val="none"/>
        <c:tickLblPos val="none"/>
        <c:crossAx val="180316416"/>
        <c:crosses val="autoZero"/>
        <c:auto val="1"/>
        <c:lblOffset val="100"/>
        <c:baseTimeUnit val="years"/>
      </c:dateAx>
      <c:valAx>
        <c:axId val="1803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60.56</c:v>
                </c:pt>
                <c:pt idx="1">
                  <c:v>39.1</c:v>
                </c:pt>
                <c:pt idx="2">
                  <c:v>42.5</c:v>
                </c:pt>
                <c:pt idx="3">
                  <c:v>61.36</c:v>
                </c:pt>
                <c:pt idx="4">
                  <c:v>104.9</c:v>
                </c:pt>
              </c:numCache>
            </c:numRef>
          </c:val>
        </c:ser>
        <c:dLbls>
          <c:showLegendKey val="0"/>
          <c:showVal val="0"/>
          <c:showCatName val="0"/>
          <c:showSerName val="0"/>
          <c:showPercent val="0"/>
          <c:showBubbleSize val="0"/>
        </c:dLbls>
        <c:gapWidth val="150"/>
        <c:axId val="180359168"/>
        <c:axId val="180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180359168"/>
        <c:axId val="180361088"/>
      </c:lineChart>
      <c:dateAx>
        <c:axId val="180359168"/>
        <c:scaling>
          <c:orientation val="minMax"/>
        </c:scaling>
        <c:delete val="1"/>
        <c:axPos val="b"/>
        <c:numFmt formatCode="ge" sourceLinked="1"/>
        <c:majorTickMark val="none"/>
        <c:minorTickMark val="none"/>
        <c:tickLblPos val="none"/>
        <c:crossAx val="180361088"/>
        <c:crosses val="autoZero"/>
        <c:auto val="1"/>
        <c:lblOffset val="100"/>
        <c:baseTimeUnit val="years"/>
      </c:dateAx>
      <c:valAx>
        <c:axId val="180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275.32</c:v>
                </c:pt>
                <c:pt idx="1">
                  <c:v>445.72</c:v>
                </c:pt>
                <c:pt idx="2">
                  <c:v>420.72</c:v>
                </c:pt>
                <c:pt idx="3">
                  <c:v>286.94</c:v>
                </c:pt>
                <c:pt idx="4">
                  <c:v>172.17</c:v>
                </c:pt>
              </c:numCache>
            </c:numRef>
          </c:val>
        </c:ser>
        <c:dLbls>
          <c:showLegendKey val="0"/>
          <c:showVal val="0"/>
          <c:showCatName val="0"/>
          <c:showSerName val="0"/>
          <c:showPercent val="0"/>
          <c:showBubbleSize val="0"/>
        </c:dLbls>
        <c:gapWidth val="150"/>
        <c:axId val="180378624"/>
        <c:axId val="1804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180378624"/>
        <c:axId val="180405376"/>
      </c:lineChart>
      <c:dateAx>
        <c:axId val="180378624"/>
        <c:scaling>
          <c:orientation val="minMax"/>
        </c:scaling>
        <c:delete val="1"/>
        <c:axPos val="b"/>
        <c:numFmt formatCode="ge" sourceLinked="1"/>
        <c:majorTickMark val="none"/>
        <c:minorTickMark val="none"/>
        <c:tickLblPos val="none"/>
        <c:crossAx val="180405376"/>
        <c:crosses val="autoZero"/>
        <c:auto val="1"/>
        <c:lblOffset val="100"/>
        <c:baseTimeUnit val="years"/>
      </c:dateAx>
      <c:valAx>
        <c:axId val="1804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17168</v>
      </c>
      <c r="AM8" s="47"/>
      <c r="AN8" s="47"/>
      <c r="AO8" s="47"/>
      <c r="AP8" s="47"/>
      <c r="AQ8" s="47"/>
      <c r="AR8" s="47"/>
      <c r="AS8" s="47"/>
      <c r="AT8" s="43">
        <f>データ!S6</f>
        <v>82.16</v>
      </c>
      <c r="AU8" s="43"/>
      <c r="AV8" s="43"/>
      <c r="AW8" s="43"/>
      <c r="AX8" s="43"/>
      <c r="AY8" s="43"/>
      <c r="AZ8" s="43"/>
      <c r="BA8" s="43"/>
      <c r="BB8" s="43">
        <f>データ!T6</f>
        <v>208.96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40.299999999999997</v>
      </c>
      <c r="Q10" s="43"/>
      <c r="R10" s="43"/>
      <c r="S10" s="43"/>
      <c r="T10" s="43"/>
      <c r="U10" s="43"/>
      <c r="V10" s="43"/>
      <c r="W10" s="43">
        <f>データ!P6</f>
        <v>95.33</v>
      </c>
      <c r="X10" s="43"/>
      <c r="Y10" s="43"/>
      <c r="Z10" s="43"/>
      <c r="AA10" s="43"/>
      <c r="AB10" s="43"/>
      <c r="AC10" s="43"/>
      <c r="AD10" s="47">
        <f>データ!Q6</f>
        <v>2860</v>
      </c>
      <c r="AE10" s="47"/>
      <c r="AF10" s="47"/>
      <c r="AG10" s="47"/>
      <c r="AH10" s="47"/>
      <c r="AI10" s="47"/>
      <c r="AJ10" s="47"/>
      <c r="AK10" s="2"/>
      <c r="AL10" s="47">
        <f>データ!U6</f>
        <v>6897</v>
      </c>
      <c r="AM10" s="47"/>
      <c r="AN10" s="47"/>
      <c r="AO10" s="47"/>
      <c r="AP10" s="47"/>
      <c r="AQ10" s="47"/>
      <c r="AR10" s="47"/>
      <c r="AS10" s="47"/>
      <c r="AT10" s="43">
        <f>データ!V6</f>
        <v>2.57</v>
      </c>
      <c r="AU10" s="43"/>
      <c r="AV10" s="43"/>
      <c r="AW10" s="43"/>
      <c r="AX10" s="43"/>
      <c r="AY10" s="43"/>
      <c r="AZ10" s="43"/>
      <c r="BA10" s="43"/>
      <c r="BB10" s="43">
        <f>データ!W6</f>
        <v>2683.66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45012</v>
      </c>
      <c r="D6" s="31">
        <f t="shared" si="3"/>
        <v>47</v>
      </c>
      <c r="E6" s="31">
        <f t="shared" si="3"/>
        <v>17</v>
      </c>
      <c r="F6" s="31">
        <f t="shared" si="3"/>
        <v>1</v>
      </c>
      <c r="G6" s="31">
        <f t="shared" si="3"/>
        <v>0</v>
      </c>
      <c r="H6" s="31" t="str">
        <f t="shared" si="3"/>
        <v>宮城県　涌谷町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40.299999999999997</v>
      </c>
      <c r="P6" s="32">
        <f t="shared" si="3"/>
        <v>95.33</v>
      </c>
      <c r="Q6" s="32">
        <f t="shared" si="3"/>
        <v>2860</v>
      </c>
      <c r="R6" s="32">
        <f t="shared" si="3"/>
        <v>17168</v>
      </c>
      <c r="S6" s="32">
        <f t="shared" si="3"/>
        <v>82.16</v>
      </c>
      <c r="T6" s="32">
        <f t="shared" si="3"/>
        <v>208.96</v>
      </c>
      <c r="U6" s="32">
        <f t="shared" si="3"/>
        <v>6897</v>
      </c>
      <c r="V6" s="32">
        <f t="shared" si="3"/>
        <v>2.57</v>
      </c>
      <c r="W6" s="32">
        <f t="shared" si="3"/>
        <v>2683.66</v>
      </c>
      <c r="X6" s="33">
        <f>IF(X7="",NA(),X7)</f>
        <v>81.41</v>
      </c>
      <c r="Y6" s="33">
        <f t="shared" ref="Y6:AG6" si="4">IF(Y7="",NA(),Y7)</f>
        <v>88.47</v>
      </c>
      <c r="Z6" s="33">
        <f t="shared" si="4"/>
        <v>69.47</v>
      </c>
      <c r="AA6" s="33">
        <f t="shared" si="4"/>
        <v>70.260000000000005</v>
      </c>
      <c r="AB6" s="33">
        <f t="shared" si="4"/>
        <v>79.489999999999995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2140.0700000000002</v>
      </c>
      <c r="BF6" s="33">
        <f t="shared" ref="BF6:BN6" si="7">IF(BF7="",NA(),BF7)</f>
        <v>3820.15</v>
      </c>
      <c r="BG6" s="33">
        <f t="shared" si="7"/>
        <v>2821.52</v>
      </c>
      <c r="BH6" s="33">
        <f t="shared" si="7"/>
        <v>1829.01</v>
      </c>
      <c r="BI6" s="33">
        <f t="shared" si="7"/>
        <v>1961.49</v>
      </c>
      <c r="BJ6" s="33">
        <f t="shared" si="7"/>
        <v>1882.66</v>
      </c>
      <c r="BK6" s="33">
        <f t="shared" si="7"/>
        <v>1749.66</v>
      </c>
      <c r="BL6" s="33">
        <f t="shared" si="7"/>
        <v>1574.53</v>
      </c>
      <c r="BM6" s="33">
        <f t="shared" si="7"/>
        <v>1209.95</v>
      </c>
      <c r="BN6" s="33">
        <f t="shared" si="7"/>
        <v>1136.5</v>
      </c>
      <c r="BO6" s="32" t="str">
        <f>IF(BO7="","",IF(BO7="-","【-】","【"&amp;SUBSTITUTE(TEXT(BO7,"#,##0.00"),"-","△")&amp;"】"))</f>
        <v>【776.35】</v>
      </c>
      <c r="BP6" s="33">
        <f>IF(BP7="",NA(),BP7)</f>
        <v>60.56</v>
      </c>
      <c r="BQ6" s="33">
        <f t="shared" ref="BQ6:BY6" si="8">IF(BQ7="",NA(),BQ7)</f>
        <v>39.1</v>
      </c>
      <c r="BR6" s="33">
        <f t="shared" si="8"/>
        <v>42.5</v>
      </c>
      <c r="BS6" s="33">
        <f t="shared" si="8"/>
        <v>61.36</v>
      </c>
      <c r="BT6" s="33">
        <f t="shared" si="8"/>
        <v>104.9</v>
      </c>
      <c r="BU6" s="33">
        <f t="shared" si="8"/>
        <v>54.67</v>
      </c>
      <c r="BV6" s="33">
        <f t="shared" si="8"/>
        <v>54.46</v>
      </c>
      <c r="BW6" s="33">
        <f t="shared" si="8"/>
        <v>57.36</v>
      </c>
      <c r="BX6" s="33">
        <f t="shared" si="8"/>
        <v>69.48</v>
      </c>
      <c r="BY6" s="33">
        <f t="shared" si="8"/>
        <v>71.650000000000006</v>
      </c>
      <c r="BZ6" s="32" t="str">
        <f>IF(BZ7="","",IF(BZ7="-","【-】","【"&amp;SUBSTITUTE(TEXT(BZ7,"#,##0.00"),"-","△")&amp;"】"))</f>
        <v>【96.57】</v>
      </c>
      <c r="CA6" s="33">
        <f>IF(CA7="",NA(),CA7)</f>
        <v>275.32</v>
      </c>
      <c r="CB6" s="33">
        <f t="shared" ref="CB6:CJ6" si="9">IF(CB7="",NA(),CB7)</f>
        <v>445.72</v>
      </c>
      <c r="CC6" s="33">
        <f t="shared" si="9"/>
        <v>420.72</v>
      </c>
      <c r="CD6" s="33">
        <f t="shared" si="9"/>
        <v>286.94</v>
      </c>
      <c r="CE6" s="33">
        <f t="shared" si="9"/>
        <v>172.17</v>
      </c>
      <c r="CF6" s="33">
        <f t="shared" si="9"/>
        <v>290.26</v>
      </c>
      <c r="CG6" s="33">
        <f t="shared" si="9"/>
        <v>293.08999999999997</v>
      </c>
      <c r="CH6" s="33">
        <f t="shared" si="9"/>
        <v>279.91000000000003</v>
      </c>
      <c r="CI6" s="33">
        <f t="shared" si="9"/>
        <v>220.67</v>
      </c>
      <c r="CJ6" s="33">
        <f t="shared" si="9"/>
        <v>217.82</v>
      </c>
      <c r="CK6" s="32" t="str">
        <f>IF(CK7="","",IF(CK7="-","【-】","【"&amp;SUBSTITUTE(TEXT(CK7,"#,##0.00"),"-","△")&amp;"】"))</f>
        <v>【142.28】</v>
      </c>
      <c r="CL6" s="33">
        <f>IF(CL7="",NA(),CL7)</f>
        <v>31.71</v>
      </c>
      <c r="CM6" s="33">
        <f t="shared" ref="CM6:CU6" si="10">IF(CM7="",NA(),CM7)</f>
        <v>64.97</v>
      </c>
      <c r="CN6" s="33">
        <f t="shared" si="10"/>
        <v>42.47</v>
      </c>
      <c r="CO6" s="33">
        <f t="shared" si="10"/>
        <v>41.53</v>
      </c>
      <c r="CP6" s="33">
        <f t="shared" si="10"/>
        <v>38.74</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57.55</v>
      </c>
      <c r="CX6" s="33">
        <f t="shared" ref="CX6:DF6" si="11">IF(CX7="",NA(),CX7)</f>
        <v>51.9</v>
      </c>
      <c r="CY6" s="33">
        <f t="shared" si="11"/>
        <v>53.69</v>
      </c>
      <c r="CZ6" s="33">
        <f t="shared" si="11"/>
        <v>62.59</v>
      </c>
      <c r="DA6" s="33">
        <f t="shared" si="11"/>
        <v>60.69</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45012</v>
      </c>
      <c r="D7" s="35">
        <v>47</v>
      </c>
      <c r="E7" s="35">
        <v>17</v>
      </c>
      <c r="F7" s="35">
        <v>1</v>
      </c>
      <c r="G7" s="35">
        <v>0</v>
      </c>
      <c r="H7" s="35" t="s">
        <v>95</v>
      </c>
      <c r="I7" s="35" t="s">
        <v>96</v>
      </c>
      <c r="J7" s="35" t="s">
        <v>97</v>
      </c>
      <c r="K7" s="35" t="s">
        <v>98</v>
      </c>
      <c r="L7" s="35" t="s">
        <v>99</v>
      </c>
      <c r="M7" s="36" t="s">
        <v>100</v>
      </c>
      <c r="N7" s="36" t="s">
        <v>101</v>
      </c>
      <c r="O7" s="36">
        <v>40.299999999999997</v>
      </c>
      <c r="P7" s="36">
        <v>95.33</v>
      </c>
      <c r="Q7" s="36">
        <v>2860</v>
      </c>
      <c r="R7" s="36">
        <v>17168</v>
      </c>
      <c r="S7" s="36">
        <v>82.16</v>
      </c>
      <c r="T7" s="36">
        <v>208.96</v>
      </c>
      <c r="U7" s="36">
        <v>6897</v>
      </c>
      <c r="V7" s="36">
        <v>2.57</v>
      </c>
      <c r="W7" s="36">
        <v>2683.66</v>
      </c>
      <c r="X7" s="36">
        <v>81.41</v>
      </c>
      <c r="Y7" s="36">
        <v>88.47</v>
      </c>
      <c r="Z7" s="36">
        <v>69.47</v>
      </c>
      <c r="AA7" s="36">
        <v>70.260000000000005</v>
      </c>
      <c r="AB7" s="36">
        <v>79.489999999999995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2140.0700000000002</v>
      </c>
      <c r="BF7" s="36">
        <v>3820.15</v>
      </c>
      <c r="BG7" s="36">
        <v>2821.52</v>
      </c>
      <c r="BH7" s="36">
        <v>1829.01</v>
      </c>
      <c r="BI7" s="36">
        <v>1961.49</v>
      </c>
      <c r="BJ7" s="36">
        <v>1882.66</v>
      </c>
      <c r="BK7" s="36">
        <v>1749.66</v>
      </c>
      <c r="BL7" s="36">
        <v>1574.53</v>
      </c>
      <c r="BM7" s="36">
        <v>1209.95</v>
      </c>
      <c r="BN7" s="36">
        <v>1136.5</v>
      </c>
      <c r="BO7" s="36">
        <v>776.35</v>
      </c>
      <c r="BP7" s="36">
        <v>60.56</v>
      </c>
      <c r="BQ7" s="36">
        <v>39.1</v>
      </c>
      <c r="BR7" s="36">
        <v>42.5</v>
      </c>
      <c r="BS7" s="36">
        <v>61.36</v>
      </c>
      <c r="BT7" s="36">
        <v>104.9</v>
      </c>
      <c r="BU7" s="36">
        <v>54.67</v>
      </c>
      <c r="BV7" s="36">
        <v>54.46</v>
      </c>
      <c r="BW7" s="36">
        <v>57.36</v>
      </c>
      <c r="BX7" s="36">
        <v>69.48</v>
      </c>
      <c r="BY7" s="36">
        <v>71.650000000000006</v>
      </c>
      <c r="BZ7" s="36">
        <v>96.57</v>
      </c>
      <c r="CA7" s="36">
        <v>275.32</v>
      </c>
      <c r="CB7" s="36">
        <v>445.72</v>
      </c>
      <c r="CC7" s="36">
        <v>420.72</v>
      </c>
      <c r="CD7" s="36">
        <v>286.94</v>
      </c>
      <c r="CE7" s="36">
        <v>172.17</v>
      </c>
      <c r="CF7" s="36">
        <v>290.26</v>
      </c>
      <c r="CG7" s="36">
        <v>293.08999999999997</v>
      </c>
      <c r="CH7" s="36">
        <v>279.91000000000003</v>
      </c>
      <c r="CI7" s="36">
        <v>220.67</v>
      </c>
      <c r="CJ7" s="36">
        <v>217.82</v>
      </c>
      <c r="CK7" s="36">
        <v>142.28</v>
      </c>
      <c r="CL7" s="36">
        <v>31.71</v>
      </c>
      <c r="CM7" s="36">
        <v>64.97</v>
      </c>
      <c r="CN7" s="36">
        <v>42.47</v>
      </c>
      <c r="CO7" s="36">
        <v>41.53</v>
      </c>
      <c r="CP7" s="36">
        <v>38.74</v>
      </c>
      <c r="CQ7" s="36">
        <v>39.770000000000003</v>
      </c>
      <c r="CR7" s="36">
        <v>38.950000000000003</v>
      </c>
      <c r="CS7" s="36">
        <v>40.07</v>
      </c>
      <c r="CT7" s="36">
        <v>55.81</v>
      </c>
      <c r="CU7" s="36">
        <v>54.44</v>
      </c>
      <c r="CV7" s="36">
        <v>60.35</v>
      </c>
      <c r="CW7" s="36">
        <v>57.55</v>
      </c>
      <c r="CX7" s="36">
        <v>51.9</v>
      </c>
      <c r="CY7" s="36">
        <v>53.69</v>
      </c>
      <c r="CZ7" s="36">
        <v>62.59</v>
      </c>
      <c r="DA7" s="36">
        <v>60.69</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2016-02-03T08:47:19Z</dcterms:created>
  <dcterms:modified xsi:type="dcterms:W3CDTF">2016-02-24T09:18:40Z</dcterms:modified>
  <cp:category/>
</cp:coreProperties>
</file>