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C10" i="5" l="1"/>
  <c r="D10" i="5"/>
  <c r="E10" i="5"/>
  <c r="B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<sst xmlns="http://schemas.openxmlformats.org/spreadsheetml/2006/main" count="232" uniqueCount="110">
  <si>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</si>
  <si>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</si>
  <si>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</si>
  <si>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</si>
  <si>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</si>
  <si>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</si>
  <si>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</si>
  <si>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</si>
  <si>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</si>
  <si>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</si>
  <si>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</si>
  <si>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</si>
  <si>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</si>
  <si>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</si>
  <si>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</si>
  <si>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</si>
  <si>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</si>
  <si>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</si>
  <si>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</si>
  <si>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</si>
  <si>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</si>
  <si>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</si>
  <si>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</si>
  <si>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</si>
  <si>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</si>
  <si>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</si>
  <si>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</si>
  <si>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</si>
  <si>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</si>
  <si>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</si>
  <si>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</si>
  <si>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</si>
  <si>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</si>
  <si>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</si>
  <si>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</si>
  <si>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</si>
  <si>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</si>
  <si>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</si>
  <si>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</si>
  <si>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</si>
  <si>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</si>
  <si>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</si>
  <si>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</si>
  <si>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</si>
  <si>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</si>
  <si>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</si>
  <si>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</si>
  <si>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</si>
  <si>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</si>
  <si>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</si>
  <si>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</si>
  <si>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</si>
  <si>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</si>
  <si>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</si>
  <si>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</si>
  <si>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</si>
  <si>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</si>
  <si>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</si>
  <si>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</si>
  <si>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</si>
  <si>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</si>
  <si>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</si>
  <si>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</si>
  <si>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</si>
  <si>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</si>
  <si>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</si>
  <si>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</si>
  <si>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</si>
  <si>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</si>
  <si>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</si>
  <si>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</si>
  <si>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</si>
  <si>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</si>
  <si>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</si>
  <si>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</si>
  <si>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</si>
  <si>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</si>
  <si>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</si>
  <si>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</si>
  <si>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</si>
  <si>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</si>
  <si>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</si>
  <si>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</si>
  <si>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</si>
  <si>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</si>
  <si>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</si>
  <si>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</si>
  <si>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</si>
  <si>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</si>
  <si>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</si>
  <si>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</si>
  <si>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</si>
  <si>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</si>
  <si>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</si>
  <si>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</si>
  <si>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</si>
  <si>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</si>
  <si>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</si>
  <si>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</si>
  <si>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</si>
  <si>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</si>
  <si>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</si>
  <si>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</si>
  <si>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</si>
  <si>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</si>
  <si>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</si>
  <si>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</si>
  <si>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浄化槽本体の耐用年数が近づいており、新規設置工事と併せ、今後計画的な更新が必要となってくる。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phoneticPr fontId="4"/>
  </si>
  <si>
    <t>平成9年から使用を開始している浄化槽があり、ブロワー及び放流ポンプ等に故障が発生しその都度修繕、更新を行っている。</t>
    <rPh sb="0" eb="2">
      <t>ヘイセイ</t>
    </rPh>
    <rPh sb="3" eb="4">
      <t>ネン</t>
    </rPh>
    <rPh sb="6" eb="8">
      <t>シヨウ</t>
    </rPh>
    <rPh sb="9" eb="11">
      <t>カイシ</t>
    </rPh>
    <rPh sb="15" eb="18">
      <t>ジョウカソウ</t>
    </rPh>
    <rPh sb="26" eb="27">
      <t>オヨ</t>
    </rPh>
    <rPh sb="28" eb="30">
      <t>ホウリュウ</t>
    </rPh>
    <rPh sb="33" eb="34">
      <t>トウ</t>
    </rPh>
    <rPh sb="35" eb="37">
      <t>コショウ</t>
    </rPh>
    <rPh sb="38" eb="40">
      <t>ハッセイ</t>
    </rPh>
    <rPh sb="43" eb="45">
      <t>ツド</t>
    </rPh>
    <rPh sb="45" eb="47">
      <t>シュウゼン</t>
    </rPh>
    <rPh sb="48" eb="50">
      <t>コウシン</t>
    </rPh>
    <rPh sb="51" eb="52">
      <t>オコナ</t>
    </rPh>
    <phoneticPr fontId="4"/>
  </si>
  <si>
    <t>①について、料金収入に加え一般会計からの繰入を行っているため。　　　　　　　　　　　　　　　　⑤について、回収率が50％となっているが、今後他の事業と併せ料金の見直しを行う。　　　　　　　⑥について、１戸当たりの使用人数が比較的多いため平均値を下回っていると思われる。　　　　　　　　　　⑦について、浄化槽設置希望者が対象で有り稼働率は100％であるが、面積により浄化槽の規模が決まるため一人暮らしでも7人槽となる場合が有り施設に余裕が発生している。　　　　　　　
⑧について、浄化槽設置希望者が対象であるため、水洗化率は100％である。</t>
    <rPh sb="6" eb="8">
      <t>リョウキン</t>
    </rPh>
    <rPh sb="8" eb="10">
      <t>シュウニュウ</t>
    </rPh>
    <rPh sb="11" eb="12">
      <t>クワ</t>
    </rPh>
    <rPh sb="13" eb="15">
      <t>イッパン</t>
    </rPh>
    <rPh sb="15" eb="17">
      <t>カイケイ</t>
    </rPh>
    <rPh sb="20" eb="22">
      <t>クリイレ</t>
    </rPh>
    <rPh sb="23" eb="24">
      <t>オコナ</t>
    </rPh>
    <rPh sb="53" eb="56">
      <t>カイシュウリツ</t>
    </rPh>
    <rPh sb="68" eb="70">
      <t>コンゴ</t>
    </rPh>
    <rPh sb="70" eb="71">
      <t>タ</t>
    </rPh>
    <rPh sb="72" eb="74">
      <t>ジギョウ</t>
    </rPh>
    <rPh sb="75" eb="76">
      <t>アワ</t>
    </rPh>
    <rPh sb="77" eb="79">
      <t>リョウキン</t>
    </rPh>
    <rPh sb="80" eb="82">
      <t>ミナオ</t>
    </rPh>
    <rPh sb="84" eb="85">
      <t>オコナ</t>
    </rPh>
    <rPh sb="101" eb="102">
      <t>コ</t>
    </rPh>
    <rPh sb="102" eb="103">
      <t>ア</t>
    </rPh>
    <rPh sb="106" eb="108">
      <t>シヨウ</t>
    </rPh>
    <rPh sb="108" eb="110">
      <t>ニンズウ</t>
    </rPh>
    <rPh sb="111" eb="114">
      <t>ヒカクテキ</t>
    </rPh>
    <rPh sb="114" eb="115">
      <t>オオ</t>
    </rPh>
    <rPh sb="118" eb="121">
      <t>ヘイキンチ</t>
    </rPh>
    <rPh sb="122" eb="124">
      <t>シタマワ</t>
    </rPh>
    <rPh sb="129" eb="130">
      <t>オモ</t>
    </rPh>
    <rPh sb="150" eb="153">
      <t>ジョウカソウ</t>
    </rPh>
    <rPh sb="153" eb="155">
      <t>セッチ</t>
    </rPh>
    <rPh sb="155" eb="158">
      <t>キボウシャ</t>
    </rPh>
    <rPh sb="159" eb="161">
      <t>タイショウ</t>
    </rPh>
    <rPh sb="162" eb="163">
      <t>ア</t>
    </rPh>
    <rPh sb="164" eb="167">
      <t>カドウリツ</t>
    </rPh>
    <rPh sb="177" eb="179">
      <t>メンセキ</t>
    </rPh>
    <rPh sb="182" eb="185">
      <t>ジョウカソウ</t>
    </rPh>
    <rPh sb="186" eb="188">
      <t>キボ</t>
    </rPh>
    <rPh sb="189" eb="190">
      <t>キ</t>
    </rPh>
    <rPh sb="194" eb="196">
      <t>ヒトリ</t>
    </rPh>
    <rPh sb="196" eb="197">
      <t>ク</t>
    </rPh>
    <rPh sb="202" eb="204">
      <t>ニンソウ</t>
    </rPh>
    <rPh sb="207" eb="209">
      <t>バアイ</t>
    </rPh>
    <rPh sb="210" eb="211">
      <t>ア</t>
    </rPh>
    <rPh sb="212" eb="214">
      <t>シセツ</t>
    </rPh>
    <rPh sb="215" eb="217">
      <t>ヨユウ</t>
    </rPh>
    <rPh sb="218" eb="220">
      <t>ハッセイ</t>
    </rPh>
    <rPh sb="239" eb="242">
      <t>ジョウカソウ</t>
    </rPh>
    <rPh sb="242" eb="244">
      <t>セッチ</t>
    </rPh>
    <rPh sb="244" eb="247">
      <t>キボウシャ</t>
    </rPh>
    <rPh sb="248" eb="250">
      <t>タイショウ</t>
    </rPh>
    <rPh sb="256" eb="259">
      <t>スイセンカ</t>
    </rPh>
    <rPh sb="259" eb="26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</si>
</sst>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108864"/>
        <c:axId val="71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1108864"/>
        <c:axId val="71123328"/>
      </c:lineChart>
      <c:dateAx>
        <c:axId val="71108864"/>
        <c:scaling>
          <c:orientation val="minMax"/>
        </c:scaling>
        <c:delete val="1"/>
        <c:axPos val="b"/>
        <c:numFmt formatCode="ge" sourceLinked="1"/>
        <c:majorTickMark val="none"/>
        <c:minorTickMark val="none"/>
        <c:tickLblPos val="none"/>
        <c:crossAx val="71123328"/>
        <c:crosses val="autoZero"/>
        <c:auto val="1"/>
        <c:lblOffset val="100"/>
        <c:baseTimeUnit val="years"/>
      </c:dateAx>
      <c:valAx>
        <c:axId val="71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48.84</c:v>
                </c:pt>
                <c:pt idx="1">
                  <c:v>51.49</c:v>
                </c:pt>
                <c:pt idx="2">
                  <c:v>49.6</c:v>
                </c:pt>
                <c:pt idx="3">
                  <c:v>56.64</c:v>
                </c:pt>
                <c:pt idx="4">
                  <c:v>50.3</c:v>
                </c:pt>
              </c:numCache>
            </c:numRef>
          </c:val>
        </c:ser>
        <c:dLbls>
          <c:showLegendKey val="0"/>
          <c:showVal val="0"/>
          <c:showCatName val="0"/>
          <c:showSerName val="0"/>
          <c:showPercent val="0"/>
          <c:showBubbleSize val="0"/>
        </c:dLbls>
        <c:gapWidth val="150"/>
        <c:axId val="107223680"/>
        <c:axId val="1072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107223680"/>
        <c:axId val="107225856"/>
      </c:lineChart>
      <c:dateAx>
        <c:axId val="107223680"/>
        <c:scaling>
          <c:orientation val="minMax"/>
        </c:scaling>
        <c:delete val="1"/>
        <c:axPos val="b"/>
        <c:numFmt formatCode="ge" sourceLinked="1"/>
        <c:majorTickMark val="none"/>
        <c:minorTickMark val="none"/>
        <c:tickLblPos val="none"/>
        <c:crossAx val="107225856"/>
        <c:crosses val="autoZero"/>
        <c:auto val="1"/>
        <c:lblOffset val="100"/>
        <c:baseTimeUnit val="years"/>
      </c:dateAx>
      <c:valAx>
        <c:axId val="107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7264256"/>
        <c:axId val="1072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107264256"/>
        <c:axId val="107270528"/>
      </c:lineChart>
      <c:dateAx>
        <c:axId val="107264256"/>
        <c:scaling>
          <c:orientation val="minMax"/>
        </c:scaling>
        <c:delete val="1"/>
        <c:axPos val="b"/>
        <c:numFmt formatCode="ge" sourceLinked="1"/>
        <c:majorTickMark val="none"/>
        <c:minorTickMark val="none"/>
        <c:tickLblPos val="none"/>
        <c:crossAx val="107270528"/>
        <c:crosses val="autoZero"/>
        <c:auto val="1"/>
        <c:lblOffset val="100"/>
        <c:baseTimeUnit val="years"/>
      </c:dateAx>
      <c:valAx>
        <c:axId val="1072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90.22</c:v>
                </c:pt>
                <c:pt idx="1">
                  <c:v>105.23</c:v>
                </c:pt>
                <c:pt idx="2">
                  <c:v>116.29</c:v>
                </c:pt>
                <c:pt idx="3">
                  <c:v>116.17</c:v>
                </c:pt>
                <c:pt idx="4">
                  <c:v>147.96</c:v>
                </c:pt>
              </c:numCache>
            </c:numRef>
          </c:val>
        </c:ser>
        <c:dLbls>
          <c:showLegendKey val="0"/>
          <c:showVal val="0"/>
          <c:showCatName val="0"/>
          <c:showSerName val="0"/>
          <c:showPercent val="0"/>
          <c:showBubbleSize val="0"/>
        </c:dLbls>
        <c:gapWidth val="150"/>
        <c:axId val="71149440"/>
        <c:axId val="711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149440"/>
        <c:axId val="71151616"/>
      </c:lineChart>
      <c:dateAx>
        <c:axId val="71149440"/>
        <c:scaling>
          <c:orientation val="minMax"/>
        </c:scaling>
        <c:delete val="1"/>
        <c:axPos val="b"/>
        <c:numFmt formatCode="ge" sourceLinked="1"/>
        <c:majorTickMark val="none"/>
        <c:minorTickMark val="none"/>
        <c:tickLblPos val="none"/>
        <c:crossAx val="71151616"/>
        <c:crosses val="autoZero"/>
        <c:auto val="1"/>
        <c:lblOffset val="100"/>
        <c:baseTimeUnit val="years"/>
      </c:dateAx>
      <c:valAx>
        <c:axId val="71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169536"/>
        <c:axId val="711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169536"/>
        <c:axId val="71171456"/>
      </c:lineChart>
      <c:dateAx>
        <c:axId val="71169536"/>
        <c:scaling>
          <c:orientation val="minMax"/>
        </c:scaling>
        <c:delete val="1"/>
        <c:axPos val="b"/>
        <c:numFmt formatCode="ge" sourceLinked="1"/>
        <c:majorTickMark val="none"/>
        <c:minorTickMark val="none"/>
        <c:tickLblPos val="none"/>
        <c:crossAx val="71171456"/>
        <c:crosses val="autoZero"/>
        <c:auto val="1"/>
        <c:lblOffset val="100"/>
        <c:baseTimeUnit val="years"/>
      </c:dateAx>
      <c:valAx>
        <c:axId val="711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17664"/>
        <c:axId val="1020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17664"/>
        <c:axId val="102023936"/>
      </c:lineChart>
      <c:dateAx>
        <c:axId val="102017664"/>
        <c:scaling>
          <c:orientation val="minMax"/>
        </c:scaling>
        <c:delete val="1"/>
        <c:axPos val="b"/>
        <c:numFmt formatCode="ge" sourceLinked="1"/>
        <c:majorTickMark val="none"/>
        <c:minorTickMark val="none"/>
        <c:tickLblPos val="none"/>
        <c:crossAx val="102023936"/>
        <c:crosses val="autoZero"/>
        <c:auto val="1"/>
        <c:lblOffset val="100"/>
        <c:baseTimeUnit val="years"/>
      </c:dateAx>
      <c:valAx>
        <c:axId val="1020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02624"/>
        <c:axId val="1046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02624"/>
        <c:axId val="104612992"/>
      </c:lineChart>
      <c:dateAx>
        <c:axId val="104602624"/>
        <c:scaling>
          <c:orientation val="minMax"/>
        </c:scaling>
        <c:delete val="1"/>
        <c:axPos val="b"/>
        <c:numFmt formatCode="ge" sourceLinked="1"/>
        <c:majorTickMark val="none"/>
        <c:minorTickMark val="none"/>
        <c:tickLblPos val="none"/>
        <c:crossAx val="104612992"/>
        <c:crosses val="autoZero"/>
        <c:auto val="1"/>
        <c:lblOffset val="100"/>
        <c:baseTimeUnit val="years"/>
      </c:dateAx>
      <c:valAx>
        <c:axId val="1046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30912"/>
        <c:axId val="1046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30912"/>
        <c:axId val="104653568"/>
      </c:lineChart>
      <c:dateAx>
        <c:axId val="104630912"/>
        <c:scaling>
          <c:orientation val="minMax"/>
        </c:scaling>
        <c:delete val="1"/>
        <c:axPos val="b"/>
        <c:numFmt formatCode="ge" sourceLinked="1"/>
        <c:majorTickMark val="none"/>
        <c:minorTickMark val="none"/>
        <c:tickLblPos val="none"/>
        <c:crossAx val="104653568"/>
        <c:crosses val="autoZero"/>
        <c:auto val="1"/>
        <c:lblOffset val="100"/>
        <c:baseTimeUnit val="years"/>
      </c:dateAx>
      <c:valAx>
        <c:axId val="1046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82240"/>
        <c:axId val="1046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104682240"/>
        <c:axId val="104684160"/>
      </c:lineChart>
      <c:dateAx>
        <c:axId val="104682240"/>
        <c:scaling>
          <c:orientation val="minMax"/>
        </c:scaling>
        <c:delete val="1"/>
        <c:axPos val="b"/>
        <c:numFmt formatCode="ge" sourceLinked="1"/>
        <c:majorTickMark val="none"/>
        <c:minorTickMark val="none"/>
        <c:tickLblPos val="none"/>
        <c:crossAx val="104684160"/>
        <c:crosses val="autoZero"/>
        <c:auto val="1"/>
        <c:lblOffset val="100"/>
        <c:baseTimeUnit val="years"/>
      </c:dateAx>
      <c:valAx>
        <c:axId val="1046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70.59</c:v>
                </c:pt>
                <c:pt idx="1">
                  <c:v>43.95</c:v>
                </c:pt>
                <c:pt idx="2">
                  <c:v>54.32</c:v>
                </c:pt>
                <c:pt idx="3">
                  <c:v>59.32</c:v>
                </c:pt>
                <c:pt idx="4">
                  <c:v>50.79</c:v>
                </c:pt>
              </c:numCache>
            </c:numRef>
          </c:val>
        </c:ser>
        <c:dLbls>
          <c:showLegendKey val="0"/>
          <c:showVal val="0"/>
          <c:showCatName val="0"/>
          <c:showSerName val="0"/>
          <c:showPercent val="0"/>
          <c:showBubbleSize val="0"/>
        </c:dLbls>
        <c:gapWidth val="150"/>
        <c:axId val="104722816"/>
        <c:axId val="1047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104722816"/>
        <c:axId val="104724736"/>
      </c:lineChart>
      <c:dateAx>
        <c:axId val="104722816"/>
        <c:scaling>
          <c:orientation val="minMax"/>
        </c:scaling>
        <c:delete val="1"/>
        <c:axPos val="b"/>
        <c:numFmt formatCode="ge" sourceLinked="1"/>
        <c:majorTickMark val="none"/>
        <c:minorTickMark val="none"/>
        <c:tickLblPos val="none"/>
        <c:crossAx val="104724736"/>
        <c:crosses val="autoZero"/>
        <c:auto val="1"/>
        <c:lblOffset val="100"/>
        <c:baseTimeUnit val="years"/>
      </c:dateAx>
      <c:valAx>
        <c:axId val="104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230.27</c:v>
                </c:pt>
                <c:pt idx="1">
                  <c:v>327.52999999999997</c:v>
                </c:pt>
                <c:pt idx="2">
                  <c:v>262.89999999999998</c:v>
                </c:pt>
                <c:pt idx="3">
                  <c:v>220.85</c:v>
                </c:pt>
                <c:pt idx="4">
                  <c:v>212.21</c:v>
                </c:pt>
              </c:numCache>
            </c:numRef>
          </c:val>
        </c:ser>
        <c:dLbls>
          <c:showLegendKey val="0"/>
          <c:showVal val="0"/>
          <c:showCatName val="0"/>
          <c:showSerName val="0"/>
          <c:showPercent val="0"/>
          <c:showBubbleSize val="0"/>
        </c:dLbls>
        <c:gapWidth val="150"/>
        <c:axId val="105790464"/>
        <c:axId val="1058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105790464"/>
        <c:axId val="105821312"/>
      </c:lineChart>
      <c:dateAx>
        <c:axId val="105790464"/>
        <c:scaling>
          <c:orientation val="minMax"/>
        </c:scaling>
        <c:delete val="1"/>
        <c:axPos val="b"/>
        <c:numFmt formatCode="ge" sourceLinked="1"/>
        <c:majorTickMark val="none"/>
        <c:minorTickMark val="none"/>
        <c:tickLblPos val="none"/>
        <c:crossAx val="105821312"/>
        <c:crosses val="autoZero"/>
        <c:auto val="1"/>
        <c:lblOffset val="100"/>
        <c:baseTimeUnit val="years"/>
      </c:dateAx>
      <c:valAx>
        <c:axId val="1058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色麻町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7317</v>
      </c>
      <c r="AM8" s="47"/>
      <c r="AN8" s="47"/>
      <c r="AO8" s="47"/>
      <c r="AP8" s="47"/>
      <c r="AQ8" s="47"/>
      <c r="AR8" s="47"/>
      <c r="AS8" s="47"/>
      <c r="AT8" s="43">
        <f>データ!S6</f>
        <v>109.28</v>
      </c>
      <c r="AU8" s="43"/>
      <c r="AV8" s="43"/>
      <c r="AW8" s="43"/>
      <c r="AX8" s="43"/>
      <c r="AY8" s="43"/>
      <c r="AZ8" s="43"/>
      <c r="BA8" s="43"/>
      <c r="BB8" s="43">
        <f>データ!T6</f>
        <v>66.959999999999994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7.46</v>
      </c>
      <c r="Q10" s="43"/>
      <c r="R10" s="43"/>
      <c r="S10" s="43"/>
      <c r="T10" s="43"/>
      <c r="U10" s="43"/>
      <c r="V10" s="43"/>
      <c r="W10" s="43">
        <f>データ!P6</f>
        <v>100</v>
      </c>
      <c r="X10" s="43"/>
      <c r="Y10" s="43"/>
      <c r="Z10" s="43"/>
      <c r="AA10" s="43"/>
      <c r="AB10" s="43"/>
      <c r="AC10" s="43"/>
      <c r="AD10" s="47">
        <f>データ!Q6</f>
        <v>2800</v>
      </c>
      <c r="AE10" s="47"/>
      <c r="AF10" s="47"/>
      <c r="AG10" s="47"/>
      <c r="AH10" s="47"/>
      <c r="AI10" s="47"/>
      <c r="AJ10" s="47"/>
      <c r="AK10" s="2"/>
      <c r="AL10" s="47">
        <f>データ!U6</f>
        <v>544</v>
      </c>
      <c r="AM10" s="47"/>
      <c r="AN10" s="47"/>
      <c r="AO10" s="47"/>
      <c r="AP10" s="47"/>
      <c r="AQ10" s="47"/>
      <c r="AR10" s="47"/>
      <c r="AS10" s="47"/>
      <c r="AT10" s="43">
        <f>データ!V6</f>
        <v>0.19</v>
      </c>
      <c r="AU10" s="43"/>
      <c r="AV10" s="43"/>
      <c r="AW10" s="43"/>
      <c r="AX10" s="43"/>
      <c r="AY10" s="43"/>
      <c r="AZ10" s="43"/>
      <c r="BA10" s="43"/>
      <c r="BB10" s="43">
        <f>データ!W6</f>
        <v>2863.16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44440</v>
      </c>
      <c r="D6" s="31">
        <f t="shared" si="3"/>
        <v>47</v>
      </c>
      <c r="E6" s="31">
        <f t="shared" si="3"/>
        <v>18</v>
      </c>
      <c r="F6" s="31">
        <f t="shared" si="3"/>
        <v>1</v>
      </c>
      <c r="G6" s="31">
        <f t="shared" si="3"/>
        <v>0</v>
      </c>
      <c r="H6" s="31" t="str">
        <f t="shared" si="3"/>
        <v>宮城県　色麻町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7.46</v>
      </c>
      <c r="P6" s="32">
        <f t="shared" si="3"/>
        <v>100</v>
      </c>
      <c r="Q6" s="32">
        <f t="shared" si="3"/>
        <v>2800</v>
      </c>
      <c r="R6" s="32">
        <f t="shared" si="3"/>
        <v>7317</v>
      </c>
      <c r="S6" s="32">
        <f t="shared" si="3"/>
        <v>109.28</v>
      </c>
      <c r="T6" s="32">
        <f t="shared" si="3"/>
        <v>66.959999999999994</v>
      </c>
      <c r="U6" s="32">
        <f t="shared" si="3"/>
        <v>544</v>
      </c>
      <c r="V6" s="32">
        <f t="shared" si="3"/>
        <v>0.19</v>
      </c>
      <c r="W6" s="32">
        <f t="shared" si="3"/>
        <v>2863.16</v>
      </c>
      <c r="X6" s="33">
        <f>IF(X7="",NA(),X7)</f>
        <v>90.22</v>
      </c>
      <c r="Y6" s="33">
        <f t="shared" ref="Y6:AG6" si="4">IF(Y7="",NA(),Y7)</f>
        <v>105.23</v>
      </c>
      <c r="Z6" s="33">
        <f t="shared" si="4"/>
        <v>116.29</v>
      </c>
      <c r="AA6" s="33">
        <f t="shared" si="4"/>
        <v>116.17</v>
      </c>
      <c r="AB6" s="33">
        <f t="shared" si="4"/>
        <v>147.96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946.72</v>
      </c>
      <c r="BK6" s="33">
        <f t="shared" si="7"/>
        <v>844.96</v>
      </c>
      <c r="BL6" s="33">
        <f t="shared" si="7"/>
        <v>862.78</v>
      </c>
      <c r="BM6" s="33">
        <f t="shared" si="7"/>
        <v>799.41</v>
      </c>
      <c r="BN6" s="33">
        <f t="shared" si="7"/>
        <v>701.33</v>
      </c>
      <c r="BO6" s="32" t="str">
        <f>IF(BO7="","",IF(BO7="-","【-】","【"&amp;SUBSTITUTE(TEXT(BO7,"#,##0.00"),"-","△")&amp;"】"))</f>
        <v>【721.24】</v>
      </c>
      <c r="BP6" s="33">
        <f>IF(BP7="",NA(),BP7)</f>
        <v>70.59</v>
      </c>
      <c r="BQ6" s="33">
        <f t="shared" ref="BQ6:BY6" si="8">IF(BQ7="",NA(),BQ7)</f>
        <v>43.95</v>
      </c>
      <c r="BR6" s="33">
        <f t="shared" si="8"/>
        <v>54.32</v>
      </c>
      <c r="BS6" s="33">
        <f t="shared" si="8"/>
        <v>59.32</v>
      </c>
      <c r="BT6" s="33">
        <f t="shared" si="8"/>
        <v>50.79</v>
      </c>
      <c r="BU6" s="33">
        <f t="shared" si="8"/>
        <v>54.34</v>
      </c>
      <c r="BV6" s="33">
        <f t="shared" si="8"/>
        <v>51.86</v>
      </c>
      <c r="BW6" s="33">
        <f t="shared" si="8"/>
        <v>54.55</v>
      </c>
      <c r="BX6" s="33">
        <f t="shared" si="8"/>
        <v>51.57</v>
      </c>
      <c r="BY6" s="33">
        <f t="shared" si="8"/>
        <v>53.48</v>
      </c>
      <c r="BZ6" s="32" t="str">
        <f>IF(BZ7="","",IF(BZ7="-","【-】","【"&amp;SUBSTITUTE(TEXT(BZ7,"#,##0.00"),"-","△")&amp;"】"))</f>
        <v>【52.31】</v>
      </c>
      <c r="CA6" s="33">
        <f>IF(CA7="",NA(),CA7)</f>
        <v>230.27</v>
      </c>
      <c r="CB6" s="33">
        <f t="shared" ref="CB6:CJ6" si="9">IF(CB7="",NA(),CB7)</f>
        <v>327.52999999999997</v>
      </c>
      <c r="CC6" s="33">
        <f t="shared" si="9"/>
        <v>262.89999999999998</v>
      </c>
      <c r="CD6" s="33">
        <f t="shared" si="9"/>
        <v>220.85</v>
      </c>
      <c r="CE6" s="33">
        <f t="shared" si="9"/>
        <v>212.21</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48.84</v>
      </c>
      <c r="CM6" s="33">
        <f t="shared" ref="CM6:CU6" si="10">IF(CM7="",NA(),CM7)</f>
        <v>51.49</v>
      </c>
      <c r="CN6" s="33">
        <f t="shared" si="10"/>
        <v>49.6</v>
      </c>
      <c r="CO6" s="33">
        <f t="shared" si="10"/>
        <v>56.64</v>
      </c>
      <c r="CP6" s="33">
        <f t="shared" si="10"/>
        <v>50.3</v>
      </c>
      <c r="CQ6" s="33">
        <f t="shared" si="10"/>
        <v>50</v>
      </c>
      <c r="CR6" s="33">
        <f t="shared" si="10"/>
        <v>55.42</v>
      </c>
      <c r="CS6" s="33">
        <f t="shared" si="10"/>
        <v>58.58</v>
      </c>
      <c r="CT6" s="33">
        <f t="shared" si="10"/>
        <v>48.69</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44440</v>
      </c>
      <c r="D7" s="35">
        <v>47</v>
      </c>
      <c r="E7" s="35">
        <v>18</v>
      </c>
      <c r="F7" s="35">
        <v>1</v>
      </c>
      <c r="G7" s="35">
        <v>0</v>
      </c>
      <c r="H7" s="35" t="s">
        <v>95</v>
      </c>
      <c r="I7" s="35" t="s">
        <v>96</v>
      </c>
      <c r="J7" s="35" t="s">
        <v>97</v>
      </c>
      <c r="K7" s="35" t="s">
        <v>98</v>
      </c>
      <c r="L7" s="35" t="s">
        <v>99</v>
      </c>
      <c r="M7" s="36" t="s">
        <v>100</v>
      </c>
      <c r="N7" s="36" t="s">
        <v>101</v>
      </c>
      <c r="O7" s="36">
        <v>7.46</v>
      </c>
      <c r="P7" s="36">
        <v>100</v>
      </c>
      <c r="Q7" s="36">
        <v>2800</v>
      </c>
      <c r="R7" s="36">
        <v>7317</v>
      </c>
      <c r="S7" s="36">
        <v>109.28</v>
      </c>
      <c r="T7" s="36">
        <v>66.959999999999994</v>
      </c>
      <c r="U7" s="36">
        <v>544</v>
      </c>
      <c r="V7" s="36">
        <v>0.19</v>
      </c>
      <c r="W7" s="36">
        <v>2863.16</v>
      </c>
      <c r="X7" s="36">
        <v>90.22</v>
      </c>
      <c r="Y7" s="36">
        <v>105.23</v>
      </c>
      <c r="Z7" s="36">
        <v>116.29</v>
      </c>
      <c r="AA7" s="36">
        <v>116.17</v>
      </c>
      <c r="AB7" s="36">
        <v>147.96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946.72</v>
      </c>
      <c r="BK7" s="36">
        <v>844.96</v>
      </c>
      <c r="BL7" s="36">
        <v>862.78</v>
      </c>
      <c r="BM7" s="36">
        <v>799.41</v>
      </c>
      <c r="BN7" s="36">
        <v>701.33</v>
      </c>
      <c r="BO7" s="36">
        <v>721.24</v>
      </c>
      <c r="BP7" s="36">
        <v>70.59</v>
      </c>
      <c r="BQ7" s="36">
        <v>43.95</v>
      </c>
      <c r="BR7" s="36">
        <v>54.32</v>
      </c>
      <c r="BS7" s="36">
        <v>59.32</v>
      </c>
      <c r="BT7" s="36">
        <v>50.79</v>
      </c>
      <c r="BU7" s="36">
        <v>54.34</v>
      </c>
      <c r="BV7" s="36">
        <v>51.86</v>
      </c>
      <c r="BW7" s="36">
        <v>54.55</v>
      </c>
      <c r="BX7" s="36">
        <v>51.57</v>
      </c>
      <c r="BY7" s="36">
        <v>53.48</v>
      </c>
      <c r="BZ7" s="36">
        <v>52.31</v>
      </c>
      <c r="CA7" s="36">
        <v>230.27</v>
      </c>
      <c r="CB7" s="36">
        <v>327.52999999999997</v>
      </c>
      <c r="CC7" s="36">
        <v>262.89999999999998</v>
      </c>
      <c r="CD7" s="36">
        <v>220.85</v>
      </c>
      <c r="CE7" s="36">
        <v>212.21</v>
      </c>
      <c r="CF7" s="36">
        <v>273.08999999999997</v>
      </c>
      <c r="CG7" s="36">
        <v>297.51</v>
      </c>
      <c r="CH7" s="36">
        <v>275.64999999999998</v>
      </c>
      <c r="CI7" s="36">
        <v>282.5</v>
      </c>
      <c r="CJ7" s="36">
        <v>277.29000000000002</v>
      </c>
      <c r="CK7" s="36">
        <v>293.69</v>
      </c>
      <c r="CL7" s="36">
        <v>48.84</v>
      </c>
      <c r="CM7" s="36">
        <v>51.49</v>
      </c>
      <c r="CN7" s="36">
        <v>49.6</v>
      </c>
      <c r="CO7" s="36">
        <v>56.64</v>
      </c>
      <c r="CP7" s="36">
        <v>50.3</v>
      </c>
      <c r="CQ7" s="36">
        <v>50</v>
      </c>
      <c r="CR7" s="36">
        <v>55.42</v>
      </c>
      <c r="CS7" s="36">
        <v>58.58</v>
      </c>
      <c r="CT7" s="36">
        <v>48.69</v>
      </c>
      <c r="CU7" s="36">
        <v>52.52</v>
      </c>
      <c r="CV7" s="36">
        <v>52.19</v>
      </c>
      <c r="CW7" s="36">
        <v>100</v>
      </c>
      <c r="CX7" s="36">
        <v>100</v>
      </c>
      <c r="CY7" s="36">
        <v>100</v>
      </c>
      <c r="CZ7" s="36">
        <v>100</v>
      </c>
      <c r="DA7" s="36">
        <v>100</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dcterms:created xsi:type="dcterms:W3CDTF">2016-02-03T09:27:54Z</dcterms:created>
  <dcterms:modified xsi:type="dcterms:W3CDTF">2016-02-24T09:17:11Z</dcterms:modified>
</cp:coreProperties>
</file>