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<sst xmlns="http://schemas.openxmlformats.org/spreadsheetml/2006/main" count="226" uniqueCount="111">
  <si>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</si>
  <si>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</si>
  <si>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</si>
  <si>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</si>
  <si>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</si>
  <si>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</si>
  <si>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</si>
  <si>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</si>
  <si>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</si>
  <si>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</si>
  <si>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</si>
  <si>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</si>
  <si>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</si>
  <si>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</si>
  <si>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</si>
  <si>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</si>
  <si>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</si>
  <si>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</si>
  <si>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</si>
  <si>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</si>
  <si>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</si>
  <si>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</si>
  <si>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</si>
  <si>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</si>
  <si>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</si>
  <si>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</si>
  <si>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</si>
  <si>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</si>
  <si>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</si>
  <si>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</si>
  <si>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</si>
  <si>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</si>
  <si>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</si>
  <si>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</si>
  <si>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</si>
  <si>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</si>
  <si>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</si>
  <si>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</si>
  <si>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</si>
  <si>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</si>
  <si>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</si>
  <si>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</si>
  <si>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</si>
  <si>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</si>
  <si>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</si>
  <si>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</si>
  <si>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</si>
  <si>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</si>
  <si>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</si>
  <si>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</si>
  <si>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</si>
  <si>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</si>
  <si>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</si>
  <si>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</si>
  <si>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</si>
  <si>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</si>
  <si>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</si>
  <si>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</si>
  <si>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</si>
  <si>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</si>
  <si>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</si>
  <si>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</si>
  <si>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</si>
  <si>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</si>
  <si>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</si>
  <si>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</si>
  <si>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</si>
  <si>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</si>
  <si>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</si>
  <si>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</si>
  <si>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</si>
  <si>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</si>
  <si>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</si>
  <si>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</si>
  <si>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</si>
  <si>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</si>
  <si>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</si>
  <si>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</si>
  <si>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</si>
  <si>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</si>
  <si>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</si>
  <si>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</si>
  <si>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</si>
  <si>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</si>
  <si>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</si>
  <si>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</si>
  <si>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</si>
  <si>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</si>
  <si>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</si>
  <si>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</si>
  <si>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</si>
  <si>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</si>
  <si>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</si>
  <si>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</si>
  <si>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</si>
  <si>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</si>
  <si>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利府町</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</si>
  <si>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</si>
  <si>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</si>
  <si>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</si>
  <si>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</si>
  <si>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</si>
  <si>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</si>
  <si>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</si>
  <si>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</si>
  <si>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</si>
  <si>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</si>
  <si>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</si>
  <si>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経営状況については、全体として概ね良好と考えている。
　下水道整備に遅れのある箇所は、浄化槽との併用を検討していきたい。
　管渠調査では今のところ大きな傷みは見つかっていないが、長寿命化計画を踏まえながら、順次修繕工事を行っていく予定である。
　東日本大震災以降増加傾向にある不明水対策が、現在の課題となっている。</t>
    <rPh sb="1" eb="3">
      <t>ケイエイ</t>
    </rPh>
    <rPh sb="3" eb="5">
      <t>ジョウキョウ</t>
    </rPh>
    <rPh sb="11" eb="13">
      <t>ゼンタイ</t>
    </rPh>
    <rPh sb="16" eb="17">
      <t>オオム</t>
    </rPh>
    <rPh sb="18" eb="20">
      <t>リョウコウ</t>
    </rPh>
    <rPh sb="21" eb="22">
      <t>カンガ</t>
    </rPh>
    <rPh sb="29" eb="32">
      <t>ゲスイドウ</t>
    </rPh>
    <rPh sb="32" eb="34">
      <t>セイビ</t>
    </rPh>
    <rPh sb="35" eb="36">
      <t>オク</t>
    </rPh>
    <rPh sb="40" eb="42">
      <t>カショ</t>
    </rPh>
    <rPh sb="44" eb="47">
      <t>ジョウカソウ</t>
    </rPh>
    <rPh sb="49" eb="51">
      <t>ヘイヨウ</t>
    </rPh>
    <rPh sb="52" eb="54">
      <t>ケントウ</t>
    </rPh>
    <rPh sb="63" eb="65">
      <t>カンキョ</t>
    </rPh>
    <rPh sb="65" eb="67">
      <t>チョウサ</t>
    </rPh>
    <rPh sb="69" eb="70">
      <t>イマ</t>
    </rPh>
    <rPh sb="74" eb="75">
      <t>オオ</t>
    </rPh>
    <rPh sb="77" eb="78">
      <t>イタ</t>
    </rPh>
    <rPh sb="80" eb="81">
      <t>ミ</t>
    </rPh>
    <rPh sb="90" eb="91">
      <t>チョウ</t>
    </rPh>
    <rPh sb="91" eb="94">
      <t>ジュミョウカ</t>
    </rPh>
    <rPh sb="94" eb="96">
      <t>ケイカク</t>
    </rPh>
    <rPh sb="97" eb="98">
      <t>フ</t>
    </rPh>
    <rPh sb="104" eb="106">
      <t>ジュンジ</t>
    </rPh>
    <rPh sb="106" eb="108">
      <t>シュウゼン</t>
    </rPh>
    <rPh sb="108" eb="110">
      <t>コウジ</t>
    </rPh>
    <rPh sb="111" eb="112">
      <t>オコナ</t>
    </rPh>
    <rPh sb="116" eb="118">
      <t>ヨテイ</t>
    </rPh>
    <rPh sb="124" eb="125">
      <t>ヒガシ</t>
    </rPh>
    <rPh sb="125" eb="127">
      <t>ニホン</t>
    </rPh>
    <rPh sb="127" eb="130">
      <t>ダイシンサイ</t>
    </rPh>
    <rPh sb="130" eb="132">
      <t>イコウ</t>
    </rPh>
    <rPh sb="132" eb="134">
      <t>ゾウカ</t>
    </rPh>
    <rPh sb="134" eb="136">
      <t>ケイコウ</t>
    </rPh>
    <rPh sb="139" eb="141">
      <t>フメイ</t>
    </rPh>
    <rPh sb="141" eb="142">
      <t>スイ</t>
    </rPh>
    <rPh sb="142" eb="144">
      <t>タイサク</t>
    </rPh>
    <rPh sb="146" eb="148">
      <t>ゲンザイ</t>
    </rPh>
    <rPh sb="149" eb="151">
      <t>カダイ</t>
    </rPh>
    <phoneticPr fontId="4"/>
  </si>
  <si>
    <t>　平成25年度から実施している管渠調査（カメラ調査、マンホール調査等）の結果を受け、平成28年度から管渠等長寿命化対策補修工事を行う予定である。</t>
    <rPh sb="1" eb="3">
      <t>ヘイセイ</t>
    </rPh>
    <rPh sb="5" eb="7">
      <t>ネンド</t>
    </rPh>
    <rPh sb="9" eb="11">
      <t>ジッシ</t>
    </rPh>
    <rPh sb="15" eb="17">
      <t>カンキョ</t>
    </rPh>
    <rPh sb="17" eb="19">
      <t>チョウサ</t>
    </rPh>
    <rPh sb="23" eb="25">
      <t>チョウサ</t>
    </rPh>
    <rPh sb="31" eb="33">
      <t>チョウサ</t>
    </rPh>
    <rPh sb="33" eb="34">
      <t>トウ</t>
    </rPh>
    <rPh sb="36" eb="38">
      <t>ケッカ</t>
    </rPh>
    <rPh sb="39" eb="40">
      <t>ウ</t>
    </rPh>
    <rPh sb="42" eb="44">
      <t>ヘイセイ</t>
    </rPh>
    <rPh sb="46" eb="48">
      <t>ネンド</t>
    </rPh>
    <rPh sb="50" eb="52">
      <t>カンキョ</t>
    </rPh>
    <rPh sb="52" eb="53">
      <t>トウ</t>
    </rPh>
    <rPh sb="53" eb="54">
      <t>チョウ</t>
    </rPh>
    <rPh sb="54" eb="57">
      <t>ジュミョウカ</t>
    </rPh>
    <rPh sb="57" eb="59">
      <t>タイサク</t>
    </rPh>
    <rPh sb="59" eb="61">
      <t>ホシュウ</t>
    </rPh>
    <rPh sb="61" eb="63">
      <t>コウジ</t>
    </rPh>
    <rPh sb="64" eb="65">
      <t>オコナ</t>
    </rPh>
    <rPh sb="66" eb="68">
      <t>ヨテイ</t>
    </rPh>
    <phoneticPr fontId="4"/>
  </si>
  <si>
    <t>　収益的収支比率は100％未満であるが、地方債償還金に資本費平準化債を充当していることによるものである。今後も年度収支を考慮の上、発行可能額以内での借入れを行っていきたい。
　企業債残高は平成15年度をピークに減少しており、類似団体の平均を下回っている。今後も適切な財政運営を行っていきたい。
　経費回収率は100％を下回っているものの、類似団体の平均を上回っている。平成27年度から不明水対策調査を行い、経費回収率の向上を図るものである。
　汚水処理原価は低く抑えられているが、有収水量を増加させていくための不明水対策が必要と考えている。
　水洗化率は今後の微増を見込んでいるが、多額の工事費や個人負担が課題となっている。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</si>
</sst>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096512"/>
        <c:axId val="64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64096512"/>
        <c:axId val="64110976"/>
      </c:lineChart>
      <c:dateAx>
        <c:axId val="64096512"/>
        <c:scaling>
          <c:orientation val="minMax"/>
        </c:scaling>
        <c:delete val="1"/>
        <c:axPos val="b"/>
        <c:numFmt formatCode="ge" sourceLinked="1"/>
        <c:majorTickMark val="none"/>
        <c:minorTickMark val="none"/>
        <c:tickLblPos val="none"/>
        <c:crossAx val="64110976"/>
        <c:crosses val="autoZero"/>
        <c:auto val="1"/>
        <c:lblOffset val="100"/>
        <c:baseTimeUnit val="years"/>
      </c:dateAx>
      <c:valAx>
        <c:axId val="64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98848"/>
        <c:axId val="104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04798848"/>
        <c:axId val="104801024"/>
      </c:lineChart>
      <c:dateAx>
        <c:axId val="104798848"/>
        <c:scaling>
          <c:orientation val="minMax"/>
        </c:scaling>
        <c:delete val="1"/>
        <c:axPos val="b"/>
        <c:numFmt formatCode="ge" sourceLinked="1"/>
        <c:majorTickMark val="none"/>
        <c:minorTickMark val="none"/>
        <c:tickLblPos val="none"/>
        <c:crossAx val="104801024"/>
        <c:crosses val="autoZero"/>
        <c:auto val="1"/>
        <c:lblOffset val="100"/>
        <c:baseTimeUnit val="years"/>
      </c:dateAx>
      <c:valAx>
        <c:axId val="104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97.29</c:v>
                </c:pt>
                <c:pt idx="1">
                  <c:v>97.32</c:v>
                </c:pt>
                <c:pt idx="2">
                  <c:v>97.77</c:v>
                </c:pt>
                <c:pt idx="3">
                  <c:v>97.67</c:v>
                </c:pt>
                <c:pt idx="4">
                  <c:v>97.68</c:v>
                </c:pt>
              </c:numCache>
            </c:numRef>
          </c:val>
        </c:ser>
        <c:dLbls>
          <c:showLegendKey val="0"/>
          <c:showVal val="0"/>
          <c:showCatName val="0"/>
          <c:showSerName val="0"/>
          <c:showPercent val="0"/>
          <c:showBubbleSize val="0"/>
        </c:dLbls>
        <c:gapWidth val="150"/>
        <c:axId val="104839424"/>
        <c:axId val="1048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04839424"/>
        <c:axId val="104841600"/>
      </c:lineChart>
      <c:dateAx>
        <c:axId val="104839424"/>
        <c:scaling>
          <c:orientation val="minMax"/>
        </c:scaling>
        <c:delete val="1"/>
        <c:axPos val="b"/>
        <c:numFmt formatCode="ge" sourceLinked="1"/>
        <c:majorTickMark val="none"/>
        <c:minorTickMark val="none"/>
        <c:tickLblPos val="none"/>
        <c:crossAx val="104841600"/>
        <c:crosses val="autoZero"/>
        <c:auto val="1"/>
        <c:lblOffset val="100"/>
        <c:baseTimeUnit val="years"/>
      </c:dateAx>
      <c:valAx>
        <c:axId val="1048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88.88</c:v>
                </c:pt>
                <c:pt idx="1">
                  <c:v>75.239999999999995</c:v>
                </c:pt>
                <c:pt idx="2">
                  <c:v>81.39</c:v>
                </c:pt>
                <c:pt idx="3">
                  <c:v>64.64</c:v>
                </c:pt>
                <c:pt idx="4">
                  <c:v>82.75</c:v>
                </c:pt>
              </c:numCache>
            </c:numRef>
          </c:val>
        </c:ser>
        <c:dLbls>
          <c:showLegendKey val="0"/>
          <c:showVal val="0"/>
          <c:showCatName val="0"/>
          <c:showSerName val="0"/>
          <c:showPercent val="0"/>
          <c:showBubbleSize val="0"/>
        </c:dLbls>
        <c:gapWidth val="150"/>
        <c:axId val="64137088"/>
        <c:axId val="64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37088"/>
        <c:axId val="64139264"/>
      </c:lineChart>
      <c:dateAx>
        <c:axId val="64137088"/>
        <c:scaling>
          <c:orientation val="minMax"/>
        </c:scaling>
        <c:delete val="1"/>
        <c:axPos val="b"/>
        <c:numFmt formatCode="ge" sourceLinked="1"/>
        <c:majorTickMark val="none"/>
        <c:minorTickMark val="none"/>
        <c:tickLblPos val="none"/>
        <c:crossAx val="64139264"/>
        <c:crosses val="autoZero"/>
        <c:auto val="1"/>
        <c:lblOffset val="100"/>
        <c:baseTimeUnit val="years"/>
      </c:dateAx>
      <c:valAx>
        <c:axId val="64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57184"/>
        <c:axId val="64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57184"/>
        <c:axId val="64159104"/>
      </c:lineChart>
      <c:dateAx>
        <c:axId val="64157184"/>
        <c:scaling>
          <c:orientation val="minMax"/>
        </c:scaling>
        <c:delete val="1"/>
        <c:axPos val="b"/>
        <c:numFmt formatCode="ge" sourceLinked="1"/>
        <c:majorTickMark val="none"/>
        <c:minorTickMark val="none"/>
        <c:tickLblPos val="none"/>
        <c:crossAx val="64159104"/>
        <c:crosses val="autoZero"/>
        <c:auto val="1"/>
        <c:lblOffset val="100"/>
        <c:baseTimeUnit val="years"/>
      </c:dateAx>
      <c:valAx>
        <c:axId val="64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85056"/>
        <c:axId val="1018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85056"/>
        <c:axId val="101886976"/>
      </c:lineChart>
      <c:dateAx>
        <c:axId val="101885056"/>
        <c:scaling>
          <c:orientation val="minMax"/>
        </c:scaling>
        <c:delete val="1"/>
        <c:axPos val="b"/>
        <c:numFmt formatCode="ge" sourceLinked="1"/>
        <c:majorTickMark val="none"/>
        <c:minorTickMark val="none"/>
        <c:tickLblPos val="none"/>
        <c:crossAx val="101886976"/>
        <c:crosses val="autoZero"/>
        <c:auto val="1"/>
        <c:lblOffset val="100"/>
        <c:baseTimeUnit val="years"/>
      </c:dateAx>
      <c:valAx>
        <c:axId val="101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43360"/>
        <c:axId val="1045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43360"/>
        <c:axId val="104545280"/>
      </c:lineChart>
      <c:dateAx>
        <c:axId val="104543360"/>
        <c:scaling>
          <c:orientation val="minMax"/>
        </c:scaling>
        <c:delete val="1"/>
        <c:axPos val="b"/>
        <c:numFmt formatCode="ge" sourceLinked="1"/>
        <c:majorTickMark val="none"/>
        <c:minorTickMark val="none"/>
        <c:tickLblPos val="none"/>
        <c:crossAx val="104545280"/>
        <c:crosses val="autoZero"/>
        <c:auto val="1"/>
        <c:lblOffset val="100"/>
        <c:baseTimeUnit val="years"/>
      </c:dateAx>
      <c:valAx>
        <c:axId val="104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83936"/>
        <c:axId val="1045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83936"/>
        <c:axId val="104585856"/>
      </c:lineChart>
      <c:dateAx>
        <c:axId val="104583936"/>
        <c:scaling>
          <c:orientation val="minMax"/>
        </c:scaling>
        <c:delete val="1"/>
        <c:axPos val="b"/>
        <c:numFmt formatCode="ge" sourceLinked="1"/>
        <c:majorTickMark val="none"/>
        <c:minorTickMark val="none"/>
        <c:tickLblPos val="none"/>
        <c:crossAx val="104585856"/>
        <c:crosses val="autoZero"/>
        <c:auto val="1"/>
        <c:lblOffset val="100"/>
        <c:baseTimeUnit val="years"/>
      </c:dateAx>
      <c:valAx>
        <c:axId val="104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791.8</c:v>
                </c:pt>
                <c:pt idx="1">
                  <c:v>902.9</c:v>
                </c:pt>
                <c:pt idx="2">
                  <c:v>802.19</c:v>
                </c:pt>
                <c:pt idx="3">
                  <c:v>758.86</c:v>
                </c:pt>
                <c:pt idx="4">
                  <c:v>729.51</c:v>
                </c:pt>
              </c:numCache>
            </c:numRef>
          </c:val>
        </c:ser>
        <c:dLbls>
          <c:showLegendKey val="0"/>
          <c:showVal val="0"/>
          <c:showCatName val="0"/>
          <c:showSerName val="0"/>
          <c:showPercent val="0"/>
          <c:showBubbleSize val="0"/>
        </c:dLbls>
        <c:gapWidth val="150"/>
        <c:axId val="104612224"/>
        <c:axId val="104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04612224"/>
        <c:axId val="104614144"/>
      </c:lineChart>
      <c:dateAx>
        <c:axId val="104612224"/>
        <c:scaling>
          <c:orientation val="minMax"/>
        </c:scaling>
        <c:delete val="1"/>
        <c:axPos val="b"/>
        <c:numFmt formatCode="ge" sourceLinked="1"/>
        <c:majorTickMark val="none"/>
        <c:minorTickMark val="none"/>
        <c:tickLblPos val="none"/>
        <c:crossAx val="104614144"/>
        <c:crosses val="autoZero"/>
        <c:auto val="1"/>
        <c:lblOffset val="100"/>
        <c:baseTimeUnit val="years"/>
      </c:dateAx>
      <c:valAx>
        <c:axId val="1046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83.58</c:v>
                </c:pt>
                <c:pt idx="1">
                  <c:v>99.91</c:v>
                </c:pt>
                <c:pt idx="2">
                  <c:v>99.44</c:v>
                </c:pt>
                <c:pt idx="3">
                  <c:v>95.07</c:v>
                </c:pt>
                <c:pt idx="4">
                  <c:v>96.73</c:v>
                </c:pt>
              </c:numCache>
            </c:numRef>
          </c:val>
        </c:ser>
        <c:dLbls>
          <c:showLegendKey val="0"/>
          <c:showVal val="0"/>
          <c:showCatName val="0"/>
          <c:showSerName val="0"/>
          <c:showPercent val="0"/>
          <c:showBubbleSize val="0"/>
        </c:dLbls>
        <c:gapWidth val="150"/>
        <c:axId val="104660992"/>
        <c:axId val="104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04660992"/>
        <c:axId val="104662912"/>
      </c:lineChart>
      <c:dateAx>
        <c:axId val="104660992"/>
        <c:scaling>
          <c:orientation val="minMax"/>
        </c:scaling>
        <c:delete val="1"/>
        <c:axPos val="b"/>
        <c:numFmt formatCode="ge" sourceLinked="1"/>
        <c:majorTickMark val="none"/>
        <c:minorTickMark val="none"/>
        <c:tickLblPos val="none"/>
        <c:crossAx val="104662912"/>
        <c:crosses val="autoZero"/>
        <c:auto val="1"/>
        <c:lblOffset val="100"/>
        <c:baseTimeUnit val="years"/>
      </c:dateAx>
      <c:valAx>
        <c:axId val="104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156.29</c:v>
                </c:pt>
                <c:pt idx="1">
                  <c:v>158.57</c:v>
                </c:pt>
                <c:pt idx="2">
                  <c:v>169.7</c:v>
                </c:pt>
                <c:pt idx="3">
                  <c:v>145.05000000000001</c:v>
                </c:pt>
                <c:pt idx="4">
                  <c:v>144.52000000000001</c:v>
                </c:pt>
              </c:numCache>
            </c:numRef>
          </c:val>
        </c:ser>
        <c:dLbls>
          <c:showLegendKey val="0"/>
          <c:showVal val="0"/>
          <c:showCatName val="0"/>
          <c:showSerName val="0"/>
          <c:showPercent val="0"/>
          <c:showBubbleSize val="0"/>
        </c:dLbls>
        <c:gapWidth val="150"/>
        <c:axId val="104680448"/>
        <c:axId val="104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04680448"/>
        <c:axId val="104703104"/>
      </c:lineChart>
      <c:dateAx>
        <c:axId val="104680448"/>
        <c:scaling>
          <c:orientation val="minMax"/>
        </c:scaling>
        <c:delete val="1"/>
        <c:axPos val="b"/>
        <c:numFmt formatCode="ge" sourceLinked="1"/>
        <c:majorTickMark val="none"/>
        <c:minorTickMark val="none"/>
        <c:tickLblPos val="none"/>
        <c:crossAx val="104703104"/>
        <c:crosses val="autoZero"/>
        <c:auto val="1"/>
        <c:lblOffset val="100"/>
        <c:baseTimeUnit val="years"/>
      </c:dateAx>
      <c:valAx>
        <c:axId val="104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利府町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36357</v>
      </c>
      <c r="AM8" s="64"/>
      <c r="AN8" s="64"/>
      <c r="AO8" s="64"/>
      <c r="AP8" s="64"/>
      <c r="AQ8" s="64"/>
      <c r="AR8" s="64"/>
      <c r="AS8" s="64"/>
      <c r="AT8" s="63">
        <f>データ!S6</f>
        <v>44.89</v>
      </c>
      <c r="AU8" s="63"/>
      <c r="AV8" s="63"/>
      <c r="AW8" s="63"/>
      <c r="AX8" s="63"/>
      <c r="AY8" s="63"/>
      <c r="AZ8" s="63"/>
      <c r="BA8" s="63"/>
      <c r="BB8" s="63">
        <f>データ!T6</f>
        <v>809.91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95.57</v>
      </c>
      <c r="Q10" s="63"/>
      <c r="R10" s="63"/>
      <c r="S10" s="63"/>
      <c r="T10" s="63"/>
      <c r="U10" s="63"/>
      <c r="V10" s="63"/>
      <c r="W10" s="63">
        <f>データ!P6</f>
        <v>83.9</v>
      </c>
      <c r="X10" s="63"/>
      <c r="Y10" s="63"/>
      <c r="Z10" s="63"/>
      <c r="AA10" s="63"/>
      <c r="AB10" s="63"/>
      <c r="AC10" s="63"/>
      <c r="AD10" s="64">
        <f>データ!Q6</f>
        <v>1566</v>
      </c>
      <c r="AE10" s="64"/>
      <c r="AF10" s="64"/>
      <c r="AG10" s="64"/>
      <c r="AH10" s="64"/>
      <c r="AI10" s="64"/>
      <c r="AJ10" s="64"/>
      <c r="AK10" s="2"/>
      <c r="AL10" s="64">
        <f>データ!U6</f>
        <v>34708</v>
      </c>
      <c r="AM10" s="64"/>
      <c r="AN10" s="64"/>
      <c r="AO10" s="64"/>
      <c r="AP10" s="64"/>
      <c r="AQ10" s="64"/>
      <c r="AR10" s="64"/>
      <c r="AS10" s="64"/>
      <c r="AT10" s="63">
        <f>データ!V6</f>
        <v>8.33</v>
      </c>
      <c r="AU10" s="63"/>
      <c r="AV10" s="63"/>
      <c r="AW10" s="63"/>
      <c r="AX10" s="63"/>
      <c r="AY10" s="63"/>
      <c r="AZ10" s="63"/>
      <c r="BA10" s="63"/>
      <c r="BB10" s="63">
        <f>データ!W6</f>
        <v>4166.63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44067</v>
      </c>
      <c r="D6" s="31">
        <f t="shared" si="3"/>
        <v>47</v>
      </c>
      <c r="E6" s="31">
        <f t="shared" si="3"/>
        <v>17</v>
      </c>
      <c r="F6" s="31">
        <f t="shared" si="3"/>
        <v>1</v>
      </c>
      <c r="G6" s="31">
        <f t="shared" si="3"/>
        <v>0</v>
      </c>
      <c r="H6" s="31" t="str">
        <f t="shared" si="3"/>
        <v>宮城県　利府町</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95.57</v>
      </c>
      <c r="P6" s="32">
        <f t="shared" si="3"/>
        <v>83.9</v>
      </c>
      <c r="Q6" s="32">
        <f t="shared" si="3"/>
        <v>1566</v>
      </c>
      <c r="R6" s="32">
        <f t="shared" si="3"/>
        <v>36357</v>
      </c>
      <c r="S6" s="32">
        <f t="shared" si="3"/>
        <v>44.89</v>
      </c>
      <c r="T6" s="32">
        <f t="shared" si="3"/>
        <v>809.91</v>
      </c>
      <c r="U6" s="32">
        <f t="shared" si="3"/>
        <v>34708</v>
      </c>
      <c r="V6" s="32">
        <f t="shared" si="3"/>
        <v>8.33</v>
      </c>
      <c r="W6" s="32">
        <f t="shared" si="3"/>
        <v>4166.63</v>
      </c>
      <c r="X6" s="33">
        <f>IF(X7="",NA(),X7)</f>
        <v>88.88</v>
      </c>
      <c r="Y6" s="33">
        <f t="shared" ref="Y6:AG6" si="4">IF(Y7="",NA(),Y7)</f>
        <v>75.239999999999995</v>
      </c>
      <c r="Z6" s="33">
        <f t="shared" si="4"/>
        <v>81.39</v>
      </c>
      <c r="AA6" s="33">
        <f t="shared" si="4"/>
        <v>64.64</v>
      </c>
      <c r="AB6" s="33">
        <f t="shared" si="4"/>
        <v>82.75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791.8</v>
      </c>
      <c r="BF6" s="33">
        <f t="shared" ref="BF6:BN6" si="7">IF(BF7="",NA(),BF7)</f>
        <v>902.9</v>
      </c>
      <c r="BG6" s="33">
        <f t="shared" si="7"/>
        <v>802.19</v>
      </c>
      <c r="BH6" s="33">
        <f t="shared" si="7"/>
        <v>758.86</v>
      </c>
      <c r="BI6" s="33">
        <f t="shared" si="7"/>
        <v>729.51</v>
      </c>
      <c r="BJ6" s="33">
        <f t="shared" si="7"/>
        <v>980.73</v>
      </c>
      <c r="BK6" s="33">
        <f t="shared" si="7"/>
        <v>936.66</v>
      </c>
      <c r="BL6" s="33">
        <f t="shared" si="7"/>
        <v>918.88</v>
      </c>
      <c r="BM6" s="33">
        <f t="shared" si="7"/>
        <v>885.97</v>
      </c>
      <c r="BN6" s="33">
        <f t="shared" si="7"/>
        <v>854.16</v>
      </c>
      <c r="BO6" s="32" t="str">
        <f>IF(BO7="","",IF(BO7="-","【-】","【"&amp;SUBSTITUTE(TEXT(BO7,"#,##0.00"),"-","△")&amp;"】"))</f>
        <v>【776.35】</v>
      </c>
      <c r="BP6" s="33">
        <f>IF(BP7="",NA(),BP7)</f>
        <v>83.58</v>
      </c>
      <c r="BQ6" s="33">
        <f t="shared" ref="BQ6:BY6" si="8">IF(BQ7="",NA(),BQ7)</f>
        <v>99.91</v>
      </c>
      <c r="BR6" s="33">
        <f t="shared" si="8"/>
        <v>99.44</v>
      </c>
      <c r="BS6" s="33">
        <f t="shared" si="8"/>
        <v>95.07</v>
      </c>
      <c r="BT6" s="33">
        <f t="shared" si="8"/>
        <v>96.73</v>
      </c>
      <c r="BU6" s="33">
        <f t="shared" si="8"/>
        <v>88.45</v>
      </c>
      <c r="BV6" s="33">
        <f t="shared" si="8"/>
        <v>88.44</v>
      </c>
      <c r="BW6" s="33">
        <f t="shared" si="8"/>
        <v>88.2</v>
      </c>
      <c r="BX6" s="33">
        <f t="shared" si="8"/>
        <v>89.94</v>
      </c>
      <c r="BY6" s="33">
        <f t="shared" si="8"/>
        <v>93.13</v>
      </c>
      <c r="BZ6" s="32" t="str">
        <f>IF(BZ7="","",IF(BZ7="-","【-】","【"&amp;SUBSTITUTE(TEXT(BZ7,"#,##0.00"),"-","△")&amp;"】"))</f>
        <v>【96.57】</v>
      </c>
      <c r="CA6" s="33">
        <f>IF(CA7="",NA(),CA7)</f>
        <v>156.29</v>
      </c>
      <c r="CB6" s="33">
        <f t="shared" ref="CB6:CJ6" si="9">IF(CB7="",NA(),CB7)</f>
        <v>158.57</v>
      </c>
      <c r="CC6" s="33">
        <f t="shared" si="9"/>
        <v>169.7</v>
      </c>
      <c r="CD6" s="33">
        <f t="shared" si="9"/>
        <v>145.05000000000001</v>
      </c>
      <c r="CE6" s="33">
        <f t="shared" si="9"/>
        <v>144.52000000000001</v>
      </c>
      <c r="CF6" s="33">
        <f t="shared" si="9"/>
        <v>167.63</v>
      </c>
      <c r="CG6" s="33">
        <f t="shared" si="9"/>
        <v>169.89</v>
      </c>
      <c r="CH6" s="33">
        <f t="shared" si="9"/>
        <v>171.78</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62.39</v>
      </c>
      <c r="CR6" s="33">
        <f t="shared" si="10"/>
        <v>62.55</v>
      </c>
      <c r="CS6" s="33">
        <f t="shared" si="10"/>
        <v>62.27</v>
      </c>
      <c r="CT6" s="33">
        <f t="shared" si="10"/>
        <v>64.12</v>
      </c>
      <c r="CU6" s="33">
        <f t="shared" si="10"/>
        <v>64.87</v>
      </c>
      <c r="CV6" s="32" t="str">
        <f>IF(CV7="","",IF(CV7="-","【-】","【"&amp;SUBSTITUTE(TEXT(CV7,"#,##0.00"),"-","△")&amp;"】"))</f>
        <v>【60.35】</v>
      </c>
      <c r="CW6" s="33">
        <f>IF(CW7="",NA(),CW7)</f>
        <v>97.29</v>
      </c>
      <c r="CX6" s="33">
        <f t="shared" ref="CX6:DF6" si="11">IF(CX7="",NA(),CX7)</f>
        <v>97.32</v>
      </c>
      <c r="CY6" s="33">
        <f t="shared" si="11"/>
        <v>97.77</v>
      </c>
      <c r="CZ6" s="33">
        <f t="shared" si="11"/>
        <v>97.67</v>
      </c>
      <c r="DA6" s="33">
        <f t="shared" si="11"/>
        <v>97.68</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44067</v>
      </c>
      <c r="D7" s="35">
        <v>47</v>
      </c>
      <c r="E7" s="35">
        <v>17</v>
      </c>
      <c r="F7" s="35">
        <v>1</v>
      </c>
      <c r="G7" s="35">
        <v>0</v>
      </c>
      <c r="H7" s="35" t="s">
        <v>96</v>
      </c>
      <c r="I7" s="35" t="s">
        <v>97</v>
      </c>
      <c r="J7" s="35" t="s">
        <v>98</v>
      </c>
      <c r="K7" s="35" t="s">
        <v>99</v>
      </c>
      <c r="L7" s="35" t="s">
        <v>100</v>
      </c>
      <c r="M7" s="36" t="s">
        <v>101</v>
      </c>
      <c r="N7" s="36" t="s">
        <v>102</v>
      </c>
      <c r="O7" s="36">
        <v>95.57</v>
      </c>
      <c r="P7" s="36">
        <v>83.9</v>
      </c>
      <c r="Q7" s="36">
        <v>1566</v>
      </c>
      <c r="R7" s="36">
        <v>36357</v>
      </c>
      <c r="S7" s="36">
        <v>44.89</v>
      </c>
      <c r="T7" s="36">
        <v>809.91</v>
      </c>
      <c r="U7" s="36">
        <v>34708</v>
      </c>
      <c r="V7" s="36">
        <v>8.33</v>
      </c>
      <c r="W7" s="36">
        <v>4166.63</v>
      </c>
      <c r="X7" s="36">
        <v>88.88</v>
      </c>
      <c r="Y7" s="36">
        <v>75.239999999999995</v>
      </c>
      <c r="Z7" s="36">
        <v>81.39</v>
      </c>
      <c r="AA7" s="36">
        <v>64.64</v>
      </c>
      <c r="AB7" s="36">
        <v>82.75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791.8</v>
      </c>
      <c r="BF7" s="36">
        <v>902.9</v>
      </c>
      <c r="BG7" s="36">
        <v>802.19</v>
      </c>
      <c r="BH7" s="36">
        <v>758.86</v>
      </c>
      <c r="BI7" s="36">
        <v>729.51</v>
      </c>
      <c r="BJ7" s="36">
        <v>980.73</v>
      </c>
      <c r="BK7" s="36">
        <v>936.66</v>
      </c>
      <c r="BL7" s="36">
        <v>918.88</v>
      </c>
      <c r="BM7" s="36">
        <v>885.97</v>
      </c>
      <c r="BN7" s="36">
        <v>854.16</v>
      </c>
      <c r="BO7" s="36">
        <v>776.35</v>
      </c>
      <c r="BP7" s="36">
        <v>83.58</v>
      </c>
      <c r="BQ7" s="36">
        <v>99.91</v>
      </c>
      <c r="BR7" s="36">
        <v>99.44</v>
      </c>
      <c r="BS7" s="36">
        <v>95.07</v>
      </c>
      <c r="BT7" s="36">
        <v>96.73</v>
      </c>
      <c r="BU7" s="36">
        <v>88.45</v>
      </c>
      <c r="BV7" s="36">
        <v>88.44</v>
      </c>
      <c r="BW7" s="36">
        <v>88.2</v>
      </c>
      <c r="BX7" s="36">
        <v>89.94</v>
      </c>
      <c r="BY7" s="36">
        <v>93.13</v>
      </c>
      <c r="BZ7" s="36">
        <v>96.57</v>
      </c>
      <c r="CA7" s="36">
        <v>156.29</v>
      </c>
      <c r="CB7" s="36">
        <v>158.57</v>
      </c>
      <c r="CC7" s="36">
        <v>169.7</v>
      </c>
      <c r="CD7" s="36">
        <v>145.05000000000001</v>
      </c>
      <c r="CE7" s="36">
        <v>144.52000000000001</v>
      </c>
      <c r="CF7" s="36">
        <v>167.63</v>
      </c>
      <c r="CG7" s="36">
        <v>169.89</v>
      </c>
      <c r="CH7" s="36">
        <v>171.78</v>
      </c>
      <c r="CI7" s="36">
        <v>168.57</v>
      </c>
      <c r="CJ7" s="36">
        <v>167.97</v>
      </c>
      <c r="CK7" s="36">
        <v>142.28</v>
      </c>
      <c r="CL7" s="36" t="s">
        <v>101</v>
      </c>
      <c r="CM7" s="36" t="s">
        <v>101</v>
      </c>
      <c r="CN7" s="36" t="s">
        <v>101</v>
      </c>
      <c r="CO7" s="36" t="s">
        <v>101</v>
      </c>
      <c r="CP7" s="36" t="s">
        <v>101</v>
      </c>
      <c r="CQ7" s="36">
        <v>62.39</v>
      </c>
      <c r="CR7" s="36">
        <v>62.55</v>
      </c>
      <c r="CS7" s="36">
        <v>62.27</v>
      </c>
      <c r="CT7" s="36">
        <v>64.12</v>
      </c>
      <c r="CU7" s="36">
        <v>64.87</v>
      </c>
      <c r="CV7" s="36">
        <v>60.35</v>
      </c>
      <c r="CW7" s="36">
        <v>97.29</v>
      </c>
      <c r="CX7" s="36">
        <v>97.32</v>
      </c>
      <c r="CY7" s="36">
        <v>97.77</v>
      </c>
      <c r="CZ7" s="36">
        <v>97.67</v>
      </c>
      <c r="DA7" s="36">
        <v>97.68</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2016-02-03T08:47:15Z</dcterms:created>
  <dcterms:modified xsi:type="dcterms:W3CDTF">2016-02-24T09:12:38Z</dcterms:modified>
  <cp:category/>
</cp:coreProperties>
</file>