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<sst xmlns="http://schemas.openxmlformats.org/spreadsheetml/2006/main" count="220" uniqueCount="110">
  <si>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</si>
  <si>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</si>
  <si>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</si>
  <si>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</si>
  <si>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</si>
  <si>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</si>
  <si>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</si>
  <si>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</si>
  <si>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</si>
  <si>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</si>
  <si>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</si>
  <si>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</si>
  <si>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</si>
  <si>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</si>
  <si>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</si>
  <si>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</si>
  <si>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</si>
  <si>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</si>
  <si>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</si>
  <si>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</si>
  <si>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</si>
  <si>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</si>
  <si>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</si>
  <si>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</si>
  <si>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</si>
  <si>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</si>
  <si>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</si>
  <si>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</si>
  <si>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</si>
  <si>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</si>
  <si>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</si>
  <si>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</si>
  <si>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</si>
  <si>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</si>
  <si>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</si>
  <si>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</si>
  <si>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</si>
  <si>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</si>
  <si>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</si>
  <si>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</si>
  <si>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</si>
  <si>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</si>
  <si>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</si>
  <si>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</si>
  <si>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</si>
  <si>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</si>
  <si>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</si>
  <si>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</si>
  <si>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</si>
  <si>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</si>
  <si>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</si>
  <si>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</si>
  <si>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</si>
  <si>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</si>
  <si>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</si>
  <si>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</si>
  <si>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</si>
  <si>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</si>
  <si>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</si>
  <si>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</si>
  <si>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</si>
  <si>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</si>
  <si>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</si>
  <si>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</si>
  <si>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</si>
  <si>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</si>
  <si>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</si>
  <si>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</si>
  <si>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</si>
  <si>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</si>
  <si>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</si>
  <si>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</si>
  <si>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</si>
  <si>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</si>
  <si>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</si>
  <si>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</si>
  <si>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</si>
  <si>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</si>
  <si>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</si>
  <si>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</si>
  <si>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</si>
  <si>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</si>
  <si>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</si>
  <si>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</si>
  <si>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</si>
  <si>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</si>
  <si>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</si>
  <si>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</si>
  <si>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</si>
  <si>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</si>
  <si>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</si>
  <si>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</si>
  <si>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</si>
  <si>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</si>
  <si>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</si>
  <si>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</si>
  <si>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山元町</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</si>
  <si>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</si>
  <si>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</si>
  <si>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</si>
  <si>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</si>
  <si>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</si>
  <si>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</si>
  <si>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</si>
  <si>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</si>
  <si>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</si>
  <si>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</si>
  <si>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が比較的新しいことから、老朽化率は０となっている。しかし、有形固定資産減価償却率が類似団体平均値同様増加傾向にあることから、今後管路更新を念頭に置いた収支計画が必要となっていくと考えられる。
一方、東日本大震災により被災した管渠の更新業務が発生しており、管渠改善率はＨ２５以降増加している。</t>
    <phoneticPr fontId="4"/>
  </si>
  <si>
    <t>東日本大震災が経営に大きく影響している。現在は復旧復興事業により表面化していない部分もあると思われるが、今後は人口減少等の影響がより表面化してくるとともに、施設の更新が重要課題となることを踏まえ、将来を見据えた経営計画を策定し、安定した事業運営に取り組む必要がある。</t>
    <phoneticPr fontId="4"/>
  </si>
  <si>
    <t>経常収支比率はＨ２２が非常に低く、Ｈ２３～２４は経常収支比率及び累積欠損金比率が改善しているが、Ｈ２３に発生した東日本大震災の影響により、復旧事業等により補助金等が増加したためと考えられる。しかしＨ２６はいずれも悪化しており、東日本大震災の影響による収支の悪化が表面化してきていることが要因であると思われる。
Ｈ２６流動比率が低い点については、公営企業法改正により流動負債が増加した影響であると考えられる。
Ｈ２２に類似団体平均値以下であった企業債残高対事業規模比率は、復興関連事業等によりＨ２３以降増加しており、費用負担増大による経営悪化が懸念される。
経費回収率及び汚水処理原価についても、東日本大震災の影響によりＨ２２は大きく悪化しているが、その後徐々に回復してきている状況にある。
施設利用率は東日本大震災による津波の影響によりＨ２２に低下したものの、その後処理場の廃止及び再開により改善している。
水洗化率は類似団体平均及び全国平均と比較しても非常に高く、新規接続による料金収入増加は見込み難い状況である。</t>
    <rPh sb="208" eb="210">
      <t>ルイジ</t>
    </rPh>
    <rPh sb="210" eb="212">
      <t>ダンタイ</t>
    </rPh>
    <rPh sb="212" eb="214">
      <t>ヘイキン</t>
    </rPh>
    <rPh sb="214" eb="215">
      <t>アタイ</t>
    </rPh>
    <rPh sb="215" eb="217">
      <t>イカ</t>
    </rPh>
    <rPh sb="235" eb="237">
      <t>フッコウ</t>
    </rPh>
    <rPh sb="237" eb="239">
      <t>カンレン</t>
    </rPh>
    <rPh sb="239" eb="241">
      <t>ジギョウ</t>
    </rPh>
    <rPh sb="241" eb="242">
      <t>トウ</t>
    </rPh>
    <rPh sb="248" eb="250">
      <t>イコウ</t>
    </rPh>
    <rPh sb="250" eb="252">
      <t>ゾウカ</t>
    </rPh>
    <rPh sb="257" eb="259">
      <t>ヒヨウ</t>
    </rPh>
    <rPh sb="259" eb="261">
      <t>フタン</t>
    </rPh>
    <rPh sb="261" eb="263">
      <t>ゾウダイ</t>
    </rPh>
    <rPh sb="266" eb="268">
      <t>ケイエイ</t>
    </rPh>
    <rPh sb="268" eb="270">
      <t>アッカ</t>
    </rPh>
    <rPh sb="271" eb="273">
      <t>ケネン</t>
    </rPh>
    <rPh sb="345" eb="347">
      <t>シセツ</t>
    </rPh>
    <rPh sb="347" eb="350">
      <t>リヨウリツ</t>
    </rPh>
    <rPh sb="351" eb="352">
      <t>ヒガシ</t>
    </rPh>
    <rPh sb="352" eb="354">
      <t>ニホン</t>
    </rPh>
    <rPh sb="354" eb="357">
      <t>ダイシンサイ</t>
    </rPh>
    <rPh sb="360" eb="362">
      <t>ツナミ</t>
    </rPh>
    <rPh sb="363" eb="365">
      <t>エイキョウ</t>
    </rPh>
    <rPh sb="372" eb="374">
      <t>テイカ</t>
    </rPh>
    <rPh sb="382" eb="383">
      <t>ゴ</t>
    </rPh>
    <rPh sb="383" eb="386">
      <t>ショリジョウ</t>
    </rPh>
    <rPh sb="387" eb="389">
      <t>ハイシ</t>
    </rPh>
    <rPh sb="389" eb="390">
      <t>オヨ</t>
    </rPh>
    <rPh sb="391" eb="393">
      <t>サイカイ</t>
    </rPh>
    <rPh sb="396" eb="398">
      <t>カイゼン</t>
    </rPh>
    <rPh sb="404" eb="407">
      <t>スイセンカ</t>
    </rPh>
    <rPh sb="407" eb="408">
      <t>リツ</t>
    </rPh>
    <rPh sb="409" eb="411">
      <t>ルイジ</t>
    </rPh>
    <rPh sb="411" eb="413">
      <t>ダンタイ</t>
    </rPh>
    <rPh sb="413" eb="415">
      <t>ヘイキン</t>
    </rPh>
    <rPh sb="415" eb="416">
      <t>オヨ</t>
    </rPh>
    <rPh sb="417" eb="419">
      <t>ゼンコク</t>
    </rPh>
    <rPh sb="419" eb="421">
      <t>ヘイキン</t>
    </rPh>
    <rPh sb="422" eb="424">
      <t>ヒカク</t>
    </rPh>
    <rPh sb="427" eb="429">
      <t>ヒジョウ</t>
    </rPh>
    <rPh sb="430" eb="431">
      <t>タカ</t>
    </rPh>
    <rPh sb="433" eb="435">
      <t>シンキ</t>
    </rPh>
    <rPh sb="435" eb="437">
      <t>セツゾク</t>
    </rPh>
    <rPh sb="440" eb="442">
      <t>リョウキン</t>
    </rPh>
    <rPh sb="442" eb="444">
      <t>シュウニュウ</t>
    </rPh>
    <rPh sb="444" eb="446">
      <t>ゾウカ</t>
    </rPh>
    <rPh sb="447" eb="449">
      <t>ミコ</t>
    </rPh>
    <rPh sb="450" eb="451">
      <t>ガタ</t>
    </rPh>
    <rPh sb="452" eb="45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</si>
</sst>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0.23</c:v>
                </c:pt>
                <c:pt idx="3" formatCode="#,##0.00;&quot;△&quot;#,##0.00;&quot;-&quot;">
                  <c:v>9.58</c:v>
                </c:pt>
                <c:pt idx="4" formatCode="#,##0.00;&quot;△&quot;#,##0.00;&quot;-&quot;">
                  <c:v>1.1399999999999999</c:v>
                </c:pt>
              </c:numCache>
            </c:numRef>
          </c:val>
        </c:ser>
        <c:dLbls>
          <c:showLegendKey val="0"/>
          <c:showVal val="0"/>
          <c:showCatName val="0"/>
          <c:showSerName val="0"/>
          <c:showPercent val="0"/>
          <c:showBubbleSize val="0"/>
        </c:dLbls>
        <c:gapWidth val="150"/>
        <c:axId val="104335616"/>
        <c:axId val="1043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04335616"/>
        <c:axId val="104350080"/>
      </c:lineChart>
      <c:dateAx>
        <c:axId val="104335616"/>
        <c:scaling>
          <c:orientation val="minMax"/>
        </c:scaling>
        <c:delete val="1"/>
        <c:axPos val="b"/>
        <c:numFmt formatCode="ge" sourceLinked="1"/>
        <c:majorTickMark val="none"/>
        <c:minorTickMark val="none"/>
        <c:tickLblPos val="none"/>
        <c:crossAx val="104350080"/>
        <c:crosses val="autoZero"/>
        <c:auto val="1"/>
        <c:lblOffset val="100"/>
        <c:baseTimeUnit val="years"/>
      </c:dateAx>
      <c:valAx>
        <c:axId val="1043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41.11</c:v>
                </c:pt>
                <c:pt idx="1">
                  <c:v>56.51</c:v>
                </c:pt>
                <c:pt idx="2">
                  <c:v>56.34</c:v>
                </c:pt>
                <c:pt idx="3">
                  <c:v>73.94</c:v>
                </c:pt>
                <c:pt idx="4">
                  <c:v>75.180000000000007</c:v>
                </c:pt>
              </c:numCache>
            </c:numRef>
          </c:val>
        </c:ser>
        <c:dLbls>
          <c:showLegendKey val="0"/>
          <c:showVal val="0"/>
          <c:showCatName val="0"/>
          <c:showSerName val="0"/>
          <c:showPercent val="0"/>
          <c:showBubbleSize val="0"/>
        </c:dLbls>
        <c:gapWidth val="150"/>
        <c:axId val="105896576"/>
        <c:axId val="1080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105896576"/>
        <c:axId val="108012288"/>
      </c:lineChart>
      <c:dateAx>
        <c:axId val="105896576"/>
        <c:scaling>
          <c:orientation val="minMax"/>
        </c:scaling>
        <c:delete val="1"/>
        <c:axPos val="b"/>
        <c:numFmt formatCode="ge" sourceLinked="1"/>
        <c:majorTickMark val="none"/>
        <c:minorTickMark val="none"/>
        <c:tickLblPos val="none"/>
        <c:crossAx val="108012288"/>
        <c:crosses val="autoZero"/>
        <c:auto val="1"/>
        <c:lblOffset val="100"/>
        <c:baseTimeUnit val="years"/>
      </c:dateAx>
      <c:valAx>
        <c:axId val="1080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98.44</c:v>
                </c:pt>
                <c:pt idx="1">
                  <c:v>99.46</c:v>
                </c:pt>
                <c:pt idx="2">
                  <c:v>99.17</c:v>
                </c:pt>
                <c:pt idx="3">
                  <c:v>99.26</c:v>
                </c:pt>
                <c:pt idx="4">
                  <c:v>99.31</c:v>
                </c:pt>
              </c:numCache>
            </c:numRef>
          </c:val>
        </c:ser>
        <c:dLbls>
          <c:showLegendKey val="0"/>
          <c:showVal val="0"/>
          <c:showCatName val="0"/>
          <c:showSerName val="0"/>
          <c:showPercent val="0"/>
          <c:showBubbleSize val="0"/>
        </c:dLbls>
        <c:gapWidth val="150"/>
        <c:axId val="108054784"/>
        <c:axId val="1080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8054784"/>
        <c:axId val="108061056"/>
      </c:lineChart>
      <c:dateAx>
        <c:axId val="108054784"/>
        <c:scaling>
          <c:orientation val="minMax"/>
        </c:scaling>
        <c:delete val="1"/>
        <c:axPos val="b"/>
        <c:numFmt formatCode="ge" sourceLinked="1"/>
        <c:majorTickMark val="none"/>
        <c:minorTickMark val="none"/>
        <c:tickLblPos val="none"/>
        <c:crossAx val="108061056"/>
        <c:crosses val="autoZero"/>
        <c:auto val="1"/>
        <c:lblOffset val="100"/>
        <c:baseTimeUnit val="years"/>
      </c:dateAx>
      <c:valAx>
        <c:axId val="1080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53.66</c:v>
                </c:pt>
                <c:pt idx="1">
                  <c:v>129.94999999999999</c:v>
                </c:pt>
                <c:pt idx="2">
                  <c:v>111.68</c:v>
                </c:pt>
                <c:pt idx="3">
                  <c:v>88.1</c:v>
                </c:pt>
                <c:pt idx="4">
                  <c:v>75.83</c:v>
                </c:pt>
              </c:numCache>
            </c:numRef>
          </c:val>
        </c:ser>
        <c:dLbls>
          <c:showLegendKey val="0"/>
          <c:showVal val="0"/>
          <c:showCatName val="0"/>
          <c:showSerName val="0"/>
          <c:showPercent val="0"/>
          <c:showBubbleSize val="0"/>
        </c:dLbls>
        <c:gapWidth val="150"/>
        <c:axId val="104376192"/>
        <c:axId val="1043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104376192"/>
        <c:axId val="104378368"/>
      </c:lineChart>
      <c:dateAx>
        <c:axId val="104376192"/>
        <c:scaling>
          <c:orientation val="minMax"/>
        </c:scaling>
        <c:delete val="1"/>
        <c:axPos val="b"/>
        <c:numFmt formatCode="ge" sourceLinked="1"/>
        <c:majorTickMark val="none"/>
        <c:minorTickMark val="none"/>
        <c:tickLblPos val="none"/>
        <c:crossAx val="104378368"/>
        <c:crosses val="autoZero"/>
        <c:auto val="1"/>
        <c:lblOffset val="100"/>
        <c:baseTimeUnit val="years"/>
      </c:dateAx>
      <c:valAx>
        <c:axId val="1043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3.05</c:v>
                </c:pt>
                <c:pt idx="1">
                  <c:v>3.55</c:v>
                </c:pt>
                <c:pt idx="2">
                  <c:v>4.59</c:v>
                </c:pt>
                <c:pt idx="3">
                  <c:v>4.42</c:v>
                </c:pt>
                <c:pt idx="4">
                  <c:v>13.4</c:v>
                </c:pt>
              </c:numCache>
            </c:numRef>
          </c:val>
        </c:ser>
        <c:dLbls>
          <c:showLegendKey val="0"/>
          <c:showVal val="0"/>
          <c:showCatName val="0"/>
          <c:showSerName val="0"/>
          <c:showPercent val="0"/>
          <c:showBubbleSize val="0"/>
        </c:dLbls>
        <c:gapWidth val="150"/>
        <c:axId val="104396288"/>
        <c:axId val="1043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104396288"/>
        <c:axId val="104398208"/>
      </c:lineChart>
      <c:dateAx>
        <c:axId val="104396288"/>
        <c:scaling>
          <c:orientation val="minMax"/>
        </c:scaling>
        <c:delete val="1"/>
        <c:axPos val="b"/>
        <c:numFmt formatCode="ge" sourceLinked="1"/>
        <c:majorTickMark val="none"/>
        <c:minorTickMark val="none"/>
        <c:tickLblPos val="none"/>
        <c:crossAx val="104398208"/>
        <c:crosses val="autoZero"/>
        <c:auto val="1"/>
        <c:lblOffset val="100"/>
        <c:baseTimeUnit val="years"/>
      </c:dateAx>
      <c:valAx>
        <c:axId val="1043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569472"/>
        <c:axId val="1045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104569472"/>
        <c:axId val="104583936"/>
      </c:lineChart>
      <c:dateAx>
        <c:axId val="104569472"/>
        <c:scaling>
          <c:orientation val="minMax"/>
        </c:scaling>
        <c:delete val="1"/>
        <c:axPos val="b"/>
        <c:numFmt formatCode="ge" sourceLinked="1"/>
        <c:majorTickMark val="none"/>
        <c:minorTickMark val="none"/>
        <c:tickLblPos val="none"/>
        <c:crossAx val="104583936"/>
        <c:crosses val="autoZero"/>
        <c:auto val="1"/>
        <c:lblOffset val="100"/>
        <c:baseTimeUnit val="years"/>
      </c:dateAx>
      <c:valAx>
        <c:axId val="1045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296.74</c:v>
                </c:pt>
                <c:pt idx="1">
                  <c:v>0</c:v>
                </c:pt>
                <c:pt idx="2">
                  <c:v>0</c:v>
                </c:pt>
                <c:pt idx="3">
                  <c:v>0</c:v>
                </c:pt>
                <c:pt idx="4" formatCode="#,##0.00;&quot;△&quot;#,##0.00;&quot;-&quot;">
                  <c:v>551.16999999999996</c:v>
                </c:pt>
              </c:numCache>
            </c:numRef>
          </c:val>
        </c:ser>
        <c:dLbls>
          <c:showLegendKey val="0"/>
          <c:showVal val="0"/>
          <c:showCatName val="0"/>
          <c:showSerName val="0"/>
          <c:showPercent val="0"/>
          <c:showBubbleSize val="0"/>
        </c:dLbls>
        <c:gapWidth val="150"/>
        <c:axId val="105716352"/>
        <c:axId val="1057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105716352"/>
        <c:axId val="105726720"/>
      </c:lineChart>
      <c:dateAx>
        <c:axId val="105716352"/>
        <c:scaling>
          <c:orientation val="minMax"/>
        </c:scaling>
        <c:delete val="1"/>
        <c:axPos val="b"/>
        <c:numFmt formatCode="ge" sourceLinked="1"/>
        <c:majorTickMark val="none"/>
        <c:minorTickMark val="none"/>
        <c:tickLblPos val="none"/>
        <c:crossAx val="105726720"/>
        <c:crosses val="autoZero"/>
        <c:auto val="1"/>
        <c:lblOffset val="100"/>
        <c:baseTimeUnit val="years"/>
      </c:dateAx>
      <c:valAx>
        <c:axId val="1057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105.49</c:v>
                </c:pt>
                <c:pt idx="1">
                  <c:v>276.56</c:v>
                </c:pt>
                <c:pt idx="2">
                  <c:v>120.63</c:v>
                </c:pt>
                <c:pt idx="3">
                  <c:v>98.12</c:v>
                </c:pt>
                <c:pt idx="4">
                  <c:v>50.08</c:v>
                </c:pt>
              </c:numCache>
            </c:numRef>
          </c:val>
        </c:ser>
        <c:dLbls>
          <c:showLegendKey val="0"/>
          <c:showVal val="0"/>
          <c:showCatName val="0"/>
          <c:showSerName val="0"/>
          <c:showPercent val="0"/>
          <c:showBubbleSize val="0"/>
        </c:dLbls>
        <c:gapWidth val="150"/>
        <c:axId val="105745024"/>
        <c:axId val="1057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105745024"/>
        <c:axId val="105767680"/>
      </c:lineChart>
      <c:dateAx>
        <c:axId val="105745024"/>
        <c:scaling>
          <c:orientation val="minMax"/>
        </c:scaling>
        <c:delete val="1"/>
        <c:axPos val="b"/>
        <c:numFmt formatCode="ge" sourceLinked="1"/>
        <c:majorTickMark val="none"/>
        <c:minorTickMark val="none"/>
        <c:tickLblPos val="none"/>
        <c:crossAx val="105767680"/>
        <c:crosses val="autoZero"/>
        <c:auto val="1"/>
        <c:lblOffset val="100"/>
        <c:baseTimeUnit val="years"/>
      </c:dateAx>
      <c:valAx>
        <c:axId val="1057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1122.32</c:v>
                </c:pt>
                <c:pt idx="1">
                  <c:v>2215.58</c:v>
                </c:pt>
                <c:pt idx="2">
                  <c:v>2115.73</c:v>
                </c:pt>
                <c:pt idx="3">
                  <c:v>2120.39</c:v>
                </c:pt>
                <c:pt idx="4">
                  <c:v>1920.64</c:v>
                </c:pt>
              </c:numCache>
            </c:numRef>
          </c:val>
        </c:ser>
        <c:dLbls>
          <c:showLegendKey val="0"/>
          <c:showVal val="0"/>
          <c:showCatName val="0"/>
          <c:showSerName val="0"/>
          <c:showPercent val="0"/>
          <c:showBubbleSize val="0"/>
        </c:dLbls>
        <c:gapWidth val="150"/>
        <c:axId val="105797888"/>
        <c:axId val="1058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5797888"/>
        <c:axId val="105800064"/>
      </c:lineChart>
      <c:dateAx>
        <c:axId val="105797888"/>
        <c:scaling>
          <c:orientation val="minMax"/>
        </c:scaling>
        <c:delete val="1"/>
        <c:axPos val="b"/>
        <c:numFmt formatCode="ge" sourceLinked="1"/>
        <c:majorTickMark val="none"/>
        <c:minorTickMark val="none"/>
        <c:tickLblPos val="none"/>
        <c:crossAx val="105800064"/>
        <c:crosses val="autoZero"/>
        <c:auto val="1"/>
        <c:lblOffset val="100"/>
        <c:baseTimeUnit val="years"/>
      </c:dateAx>
      <c:valAx>
        <c:axId val="1058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22.86</c:v>
                </c:pt>
                <c:pt idx="1">
                  <c:v>84</c:v>
                </c:pt>
                <c:pt idx="2">
                  <c:v>94.13</c:v>
                </c:pt>
                <c:pt idx="3">
                  <c:v>176.55</c:v>
                </c:pt>
                <c:pt idx="4">
                  <c:v>117.61</c:v>
                </c:pt>
              </c:numCache>
            </c:numRef>
          </c:val>
        </c:ser>
        <c:dLbls>
          <c:showLegendKey val="0"/>
          <c:showVal val="0"/>
          <c:showCatName val="0"/>
          <c:showSerName val="0"/>
          <c:showPercent val="0"/>
          <c:showBubbleSize val="0"/>
        </c:dLbls>
        <c:gapWidth val="150"/>
        <c:axId val="105836928"/>
        <c:axId val="1058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5836928"/>
        <c:axId val="105838848"/>
      </c:lineChart>
      <c:dateAx>
        <c:axId val="105836928"/>
        <c:scaling>
          <c:orientation val="minMax"/>
        </c:scaling>
        <c:delete val="1"/>
        <c:axPos val="b"/>
        <c:numFmt formatCode="ge" sourceLinked="1"/>
        <c:majorTickMark val="none"/>
        <c:minorTickMark val="none"/>
        <c:tickLblPos val="none"/>
        <c:crossAx val="105838848"/>
        <c:crosses val="autoZero"/>
        <c:auto val="1"/>
        <c:lblOffset val="100"/>
        <c:baseTimeUnit val="years"/>
      </c:dateAx>
      <c:valAx>
        <c:axId val="1058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766.23</c:v>
                </c:pt>
                <c:pt idx="1">
                  <c:v>283.29000000000002</c:v>
                </c:pt>
                <c:pt idx="2">
                  <c:v>194.51</c:v>
                </c:pt>
                <c:pt idx="3">
                  <c:v>104.21</c:v>
                </c:pt>
                <c:pt idx="4">
                  <c:v>156.27000000000001</c:v>
                </c:pt>
              </c:numCache>
            </c:numRef>
          </c:val>
        </c:ser>
        <c:dLbls>
          <c:showLegendKey val="0"/>
          <c:showVal val="0"/>
          <c:showCatName val="0"/>
          <c:showSerName val="0"/>
          <c:showPercent val="0"/>
          <c:showBubbleSize val="0"/>
        </c:dLbls>
        <c:gapWidth val="150"/>
        <c:axId val="105856384"/>
        <c:axId val="1058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5856384"/>
        <c:axId val="105887232"/>
      </c:lineChart>
      <c:dateAx>
        <c:axId val="105856384"/>
        <c:scaling>
          <c:orientation val="minMax"/>
        </c:scaling>
        <c:delete val="1"/>
        <c:axPos val="b"/>
        <c:numFmt formatCode="ge" sourceLinked="1"/>
        <c:majorTickMark val="none"/>
        <c:minorTickMark val="none"/>
        <c:tickLblPos val="none"/>
        <c:crossAx val="105887232"/>
        <c:crosses val="autoZero"/>
        <c:auto val="1"/>
        <c:lblOffset val="100"/>
        <c:baseTimeUnit val="years"/>
      </c:dateAx>
      <c:valAx>
        <c:axId val="1058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山元町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12813</v>
      </c>
      <c r="AM8" s="47"/>
      <c r="AN8" s="47"/>
      <c r="AO8" s="47"/>
      <c r="AP8" s="47"/>
      <c r="AQ8" s="47"/>
      <c r="AR8" s="47"/>
      <c r="AS8" s="47"/>
      <c r="AT8" s="43">
        <f>データ!S6</f>
        <v>64.58</v>
      </c>
      <c r="AU8" s="43"/>
      <c r="AV8" s="43"/>
      <c r="AW8" s="43"/>
      <c r="AX8" s="43"/>
      <c r="AY8" s="43"/>
      <c r="AZ8" s="43"/>
      <c r="BA8" s="43"/>
      <c r="BB8" s="43">
        <f>データ!T6</f>
        <v>198.41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63.12</v>
      </c>
      <c r="J10" s="43"/>
      <c r="K10" s="43"/>
      <c r="L10" s="43"/>
      <c r="M10" s="43"/>
      <c r="N10" s="43"/>
      <c r="O10" s="43"/>
      <c r="P10" s="43">
        <f>データ!O6</f>
        <v>11.33</v>
      </c>
      <c r="Q10" s="43"/>
      <c r="R10" s="43"/>
      <c r="S10" s="43"/>
      <c r="T10" s="43"/>
      <c r="U10" s="43"/>
      <c r="V10" s="43"/>
      <c r="W10" s="43">
        <f>データ!P6</f>
        <v>80.209999999999994</v>
      </c>
      <c r="X10" s="43"/>
      <c r="Y10" s="43"/>
      <c r="Z10" s="43"/>
      <c r="AA10" s="43"/>
      <c r="AB10" s="43"/>
      <c r="AC10" s="43"/>
      <c r="AD10" s="47">
        <f>データ!Q6</f>
        <v>3585</v>
      </c>
      <c r="AE10" s="47"/>
      <c r="AF10" s="47"/>
      <c r="AG10" s="47"/>
      <c r="AH10" s="47"/>
      <c r="AI10" s="47"/>
      <c r="AJ10" s="47"/>
      <c r="AK10" s="2"/>
      <c r="AL10" s="47">
        <f>データ!U6</f>
        <v>1444</v>
      </c>
      <c r="AM10" s="47"/>
      <c r="AN10" s="47"/>
      <c r="AO10" s="47"/>
      <c r="AP10" s="47"/>
      <c r="AQ10" s="47"/>
      <c r="AR10" s="47"/>
      <c r="AS10" s="47"/>
      <c r="AT10" s="43">
        <f>データ!V6</f>
        <v>3.51</v>
      </c>
      <c r="AU10" s="43"/>
      <c r="AV10" s="43"/>
      <c r="AW10" s="43"/>
      <c r="AX10" s="43"/>
      <c r="AY10" s="43"/>
      <c r="AZ10" s="43"/>
      <c r="BA10" s="43"/>
      <c r="BB10" s="43">
        <f>データ!W6</f>
        <v>411.4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43621</v>
      </c>
      <c r="D6" s="31">
        <f t="shared" si="3"/>
        <v>46</v>
      </c>
      <c r="E6" s="31">
        <f t="shared" si="3"/>
        <v>17</v>
      </c>
      <c r="F6" s="31">
        <f t="shared" si="3"/>
        <v>5</v>
      </c>
      <c r="G6" s="31">
        <f t="shared" si="3"/>
        <v>0</v>
      </c>
      <c r="H6" s="31" t="str">
        <f t="shared" si="3"/>
        <v>宮城県　山元町</v>
      </c>
      <c r="I6" s="31" t="str">
        <f t="shared" si="3"/>
        <v>法適用</v>
      </c>
      <c r="J6" s="31" t="str">
        <f t="shared" si="3"/>
        <v>下水道事業</v>
      </c>
      <c r="K6" s="31" t="str">
        <f t="shared" si="3"/>
        <v>農業集落排水</v>
      </c>
      <c r="L6" s="31" t="str">
        <f t="shared" si="3"/>
        <v>F2</v>
      </c>
      <c r="M6" s="32" t="str">
        <f t="shared" si="3"/>
        <v>-</v>
      </c>
      <c r="N6" s="32">
        <f t="shared" si="3"/>
        <v>63.12</v>
      </c>
      <c r="O6" s="32">
        <f t="shared" si="3"/>
        <v>11.33</v>
      </c>
      <c r="P6" s="32">
        <f t="shared" si="3"/>
        <v>80.209999999999994</v>
      </c>
      <c r="Q6" s="32">
        <f t="shared" si="3"/>
        <v>3585</v>
      </c>
      <c r="R6" s="32">
        <f t="shared" si="3"/>
        <v>12813</v>
      </c>
      <c r="S6" s="32">
        <f t="shared" si="3"/>
        <v>64.58</v>
      </c>
      <c r="T6" s="32">
        <f t="shared" si="3"/>
        <v>198.41</v>
      </c>
      <c r="U6" s="32">
        <f t="shared" si="3"/>
        <v>1444</v>
      </c>
      <c r="V6" s="32">
        <f t="shared" si="3"/>
        <v>3.51</v>
      </c>
      <c r="W6" s="32">
        <f t="shared" si="3"/>
        <v>411.4</v>
      </c>
      <c r="X6" s="33">
        <f>IF(X7="",NA(),X7)</f>
        <v>53.66</v>
      </c>
      <c r="Y6" s="33">
        <f t="shared" ref="Y6:AG6" si="4">IF(Y7="",NA(),Y7)</f>
        <v>129.94999999999999</v>
      </c>
      <c r="Z6" s="33">
        <f t="shared" si="4"/>
        <v>111.68</v>
      </c>
      <c r="AA6" s="33">
        <f t="shared" si="4"/>
        <v>88.1</v>
      </c>
      <c r="AB6" s="33">
        <f t="shared" si="4"/>
        <v>75.83</v>
      </c>
      <c r="AC6" s="33">
        <f t="shared" si="4"/>
        <v>93.67</v>
      </c>
      <c r="AD6" s="33">
        <f t="shared" si="4"/>
        <v>94.12</v>
      </c>
      <c r="AE6" s="33">
        <f t="shared" si="4"/>
        <v>92.74</v>
      </c>
      <c r="AF6" s="33">
        <f t="shared" si="4"/>
        <v>93.62</v>
      </c>
      <c r="AG6" s="33">
        <f t="shared" si="4"/>
        <v>97.53</v>
      </c>
      <c r="AH6" s="32" t="str">
        <f>IF(AH7="","",IF(AH7="-","【-】","【"&amp;SUBSTITUTE(TEXT(AH7,"#,##0.00"),"-","△")&amp;"】"))</f>
        <v>【98.75】</v>
      </c>
      <c r="AI6" s="33">
        <f>IF(AI7="",NA(),AI7)</f>
        <v>296.74</v>
      </c>
      <c r="AJ6" s="32">
        <f t="shared" ref="AJ6:AR6" si="5">IF(AJ7="",NA(),AJ7)</f>
        <v>0</v>
      </c>
      <c r="AK6" s="32">
        <f t="shared" si="5"/>
        <v>0</v>
      </c>
      <c r="AL6" s="32">
        <f t="shared" si="5"/>
        <v>0</v>
      </c>
      <c r="AM6" s="33">
        <f t="shared" si="5"/>
        <v>551.16999999999996</v>
      </c>
      <c r="AN6" s="33">
        <f t="shared" si="5"/>
        <v>249.36</v>
      </c>
      <c r="AO6" s="33">
        <f t="shared" si="5"/>
        <v>262.73</v>
      </c>
      <c r="AP6" s="33">
        <f t="shared" si="5"/>
        <v>243.13</v>
      </c>
      <c r="AQ6" s="33">
        <f t="shared" si="5"/>
        <v>280.08</v>
      </c>
      <c r="AR6" s="33">
        <f t="shared" si="5"/>
        <v>223.09</v>
      </c>
      <c r="AS6" s="32" t="str">
        <f>IF(AS7="","",IF(AS7="-","【-】","【"&amp;SUBSTITUTE(TEXT(AS7,"#,##0.00"),"-","△")&amp;"】"))</f>
        <v>【205.86】</v>
      </c>
      <c r="AT6" s="33">
        <f>IF(AT7="",NA(),AT7)</f>
        <v>105.49</v>
      </c>
      <c r="AU6" s="33">
        <f t="shared" ref="AU6:BC6" si="6">IF(AU7="",NA(),AU7)</f>
        <v>276.56</v>
      </c>
      <c r="AV6" s="33">
        <f t="shared" si="6"/>
        <v>120.63</v>
      </c>
      <c r="AW6" s="33">
        <f t="shared" si="6"/>
        <v>98.12</v>
      </c>
      <c r="AX6" s="33">
        <f t="shared" si="6"/>
        <v>50.08</v>
      </c>
      <c r="AY6" s="33">
        <f t="shared" si="6"/>
        <v>209.11</v>
      </c>
      <c r="AZ6" s="33">
        <f t="shared" si="6"/>
        <v>194.53</v>
      </c>
      <c r="BA6" s="33">
        <f t="shared" si="6"/>
        <v>162.52000000000001</v>
      </c>
      <c r="BB6" s="33">
        <f t="shared" si="6"/>
        <v>124.2</v>
      </c>
      <c r="BC6" s="33">
        <f t="shared" si="6"/>
        <v>33.03</v>
      </c>
      <c r="BD6" s="32" t="str">
        <f>IF(BD7="","",IF(BD7="-","【-】","【"&amp;SUBSTITUTE(TEXT(BD7,"#,##0.00"),"-","△")&amp;"】"))</f>
        <v>【34.63】</v>
      </c>
      <c r="BE6" s="33">
        <f>IF(BE7="",NA(),BE7)</f>
        <v>1122.32</v>
      </c>
      <c r="BF6" s="33">
        <f t="shared" ref="BF6:BN6" si="7">IF(BF7="",NA(),BF7)</f>
        <v>2215.58</v>
      </c>
      <c r="BG6" s="33">
        <f t="shared" si="7"/>
        <v>2115.73</v>
      </c>
      <c r="BH6" s="33">
        <f t="shared" si="7"/>
        <v>2120.39</v>
      </c>
      <c r="BI6" s="33">
        <f t="shared" si="7"/>
        <v>1920.64</v>
      </c>
      <c r="BJ6" s="33">
        <f t="shared" si="7"/>
        <v>1267.26</v>
      </c>
      <c r="BK6" s="33">
        <f t="shared" si="7"/>
        <v>1239.2</v>
      </c>
      <c r="BL6" s="33">
        <f t="shared" si="7"/>
        <v>1197.82</v>
      </c>
      <c r="BM6" s="33">
        <f t="shared" si="7"/>
        <v>1126.77</v>
      </c>
      <c r="BN6" s="33">
        <f t="shared" si="7"/>
        <v>1044.8</v>
      </c>
      <c r="BO6" s="32" t="str">
        <f>IF(BO7="","",IF(BO7="-","【-】","【"&amp;SUBSTITUTE(TEXT(BO7,"#,##0.00"),"-","△")&amp;"】"))</f>
        <v>【992.47】</v>
      </c>
      <c r="BP6" s="33">
        <f>IF(BP7="",NA(),BP7)</f>
        <v>22.86</v>
      </c>
      <c r="BQ6" s="33">
        <f t="shared" ref="BQ6:BY6" si="8">IF(BQ7="",NA(),BQ7)</f>
        <v>84</v>
      </c>
      <c r="BR6" s="33">
        <f t="shared" si="8"/>
        <v>94.13</v>
      </c>
      <c r="BS6" s="33">
        <f t="shared" si="8"/>
        <v>176.55</v>
      </c>
      <c r="BT6" s="33">
        <f t="shared" si="8"/>
        <v>117.61</v>
      </c>
      <c r="BU6" s="33">
        <f t="shared" si="8"/>
        <v>53.42</v>
      </c>
      <c r="BV6" s="33">
        <f t="shared" si="8"/>
        <v>51.56</v>
      </c>
      <c r="BW6" s="33">
        <f t="shared" si="8"/>
        <v>51.03</v>
      </c>
      <c r="BX6" s="33">
        <f t="shared" si="8"/>
        <v>50.9</v>
      </c>
      <c r="BY6" s="33">
        <f t="shared" si="8"/>
        <v>50.82</v>
      </c>
      <c r="BZ6" s="32" t="str">
        <f>IF(BZ7="","",IF(BZ7="-","【-】","【"&amp;SUBSTITUTE(TEXT(BZ7,"#,##0.00"),"-","△")&amp;"】"))</f>
        <v>【51.49】</v>
      </c>
      <c r="CA6" s="33">
        <f>IF(CA7="",NA(),CA7)</f>
        <v>766.23</v>
      </c>
      <c r="CB6" s="33">
        <f t="shared" ref="CB6:CJ6" si="9">IF(CB7="",NA(),CB7)</f>
        <v>283.29000000000002</v>
      </c>
      <c r="CC6" s="33">
        <f t="shared" si="9"/>
        <v>194.51</v>
      </c>
      <c r="CD6" s="33">
        <f t="shared" si="9"/>
        <v>104.21</v>
      </c>
      <c r="CE6" s="33">
        <f t="shared" si="9"/>
        <v>156.27000000000001</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41.11</v>
      </c>
      <c r="CM6" s="33">
        <f t="shared" ref="CM6:CU6" si="10">IF(CM7="",NA(),CM7)</f>
        <v>56.51</v>
      </c>
      <c r="CN6" s="33">
        <f t="shared" si="10"/>
        <v>56.34</v>
      </c>
      <c r="CO6" s="33">
        <f t="shared" si="10"/>
        <v>73.94</v>
      </c>
      <c r="CP6" s="33">
        <f t="shared" si="10"/>
        <v>75.180000000000007</v>
      </c>
      <c r="CQ6" s="33">
        <f t="shared" si="10"/>
        <v>54.23</v>
      </c>
      <c r="CR6" s="33">
        <f t="shared" si="10"/>
        <v>55.49</v>
      </c>
      <c r="CS6" s="33">
        <f t="shared" si="10"/>
        <v>54.99</v>
      </c>
      <c r="CT6" s="33">
        <f t="shared" si="10"/>
        <v>54.36</v>
      </c>
      <c r="CU6" s="33">
        <f t="shared" si="10"/>
        <v>53.52</v>
      </c>
      <c r="CV6" s="32" t="str">
        <f>IF(CV7="","",IF(CV7="-","【-】","【"&amp;SUBSTITUTE(TEXT(CV7,"#,##0.00"),"-","△")&amp;"】"))</f>
        <v>【53.65】</v>
      </c>
      <c r="CW6" s="33">
        <f>IF(CW7="",NA(),CW7)</f>
        <v>98.44</v>
      </c>
      <c r="CX6" s="33">
        <f t="shared" ref="CX6:DF6" si="11">IF(CX7="",NA(),CX7)</f>
        <v>99.46</v>
      </c>
      <c r="CY6" s="33">
        <f t="shared" si="11"/>
        <v>99.17</v>
      </c>
      <c r="CZ6" s="33">
        <f t="shared" si="11"/>
        <v>99.26</v>
      </c>
      <c r="DA6" s="33">
        <f t="shared" si="11"/>
        <v>99.31</v>
      </c>
      <c r="DB6" s="33">
        <f t="shared" si="11"/>
        <v>83.61</v>
      </c>
      <c r="DC6" s="33">
        <f t="shared" si="11"/>
        <v>83.73</v>
      </c>
      <c r="DD6" s="33">
        <f t="shared" si="11"/>
        <v>83.88</v>
      </c>
      <c r="DE6" s="33">
        <f t="shared" si="11"/>
        <v>84.06</v>
      </c>
      <c r="DF6" s="33">
        <f t="shared" si="11"/>
        <v>84.07</v>
      </c>
      <c r="DG6" s="32" t="str">
        <f>IF(DG7="","",IF(DG7="-","【-】","【"&amp;SUBSTITUTE(TEXT(DG7,"#,##0.00"),"-","△")&amp;"】"))</f>
        <v>【83.79】</v>
      </c>
      <c r="DH6" s="33">
        <f>IF(DH7="",NA(),DH7)</f>
        <v>3.05</v>
      </c>
      <c r="DI6" s="33">
        <f t="shared" ref="DI6:DQ6" si="12">IF(DI7="",NA(),DI7)</f>
        <v>3.55</v>
      </c>
      <c r="DJ6" s="33">
        <f t="shared" si="12"/>
        <v>4.59</v>
      </c>
      <c r="DK6" s="33">
        <f t="shared" si="12"/>
        <v>4.42</v>
      </c>
      <c r="DL6" s="33">
        <f t="shared" si="12"/>
        <v>13.4</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3">
        <f t="shared" si="14"/>
        <v>0.23</v>
      </c>
      <c r="EG6" s="33">
        <f t="shared" si="14"/>
        <v>9.58</v>
      </c>
      <c r="EH6" s="33">
        <f t="shared" si="14"/>
        <v>1.1399999999999999</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43621</v>
      </c>
      <c r="D7" s="35">
        <v>46</v>
      </c>
      <c r="E7" s="35">
        <v>17</v>
      </c>
      <c r="F7" s="35">
        <v>5</v>
      </c>
      <c r="G7" s="35">
        <v>0</v>
      </c>
      <c r="H7" s="35" t="s">
        <v>96</v>
      </c>
      <c r="I7" s="35" t="s">
        <v>97</v>
      </c>
      <c r="J7" s="35" t="s">
        <v>98</v>
      </c>
      <c r="K7" s="35" t="s">
        <v>99</v>
      </c>
      <c r="L7" s="35" t="s">
        <v>100</v>
      </c>
      <c r="M7" s="36" t="s">
        <v>101</v>
      </c>
      <c r="N7" s="36">
        <v>63.12</v>
      </c>
      <c r="O7" s="36">
        <v>11.33</v>
      </c>
      <c r="P7" s="36">
        <v>80.209999999999994</v>
      </c>
      <c r="Q7" s="36">
        <v>3585</v>
      </c>
      <c r="R7" s="36">
        <v>12813</v>
      </c>
      <c r="S7" s="36">
        <v>64.58</v>
      </c>
      <c r="T7" s="36">
        <v>198.41</v>
      </c>
      <c r="U7" s="36">
        <v>1444</v>
      </c>
      <c r="V7" s="36">
        <v>3.51</v>
      </c>
      <c r="W7" s="36">
        <v>411.4</v>
      </c>
      <c r="X7" s="36">
        <v>53.66</v>
      </c>
      <c r="Y7" s="36">
        <v>129.94999999999999</v>
      </c>
      <c r="Z7" s="36">
        <v>111.68</v>
      </c>
      <c r="AA7" s="36">
        <v>88.1</v>
      </c>
      <c r="AB7" s="36">
        <v>75.83</v>
      </c>
      <c r="AC7" s="36">
        <v>93.67</v>
      </c>
      <c r="AD7" s="36">
        <v>94.12</v>
      </c>
      <c r="AE7" s="36">
        <v>92.74</v>
      </c>
      <c r="AF7" s="36">
        <v>93.62</v>
      </c>
      <c r="AG7" s="36">
        <v>97.53</v>
      </c>
      <c r="AH7" s="36">
        <v>98.75</v>
      </c>
      <c r="AI7" s="36">
        <v>296.74</v>
      </c>
      <c r="AJ7" s="36">
        <v>0</v>
      </c>
      <c r="AK7" s="36">
        <v>0</v>
      </c>
      <c r="AL7" s="36">
        <v>0</v>
      </c>
      <c r="AM7" s="36">
        <v>551.16999999999996</v>
      </c>
      <c r="AN7" s="36">
        <v>249.36</v>
      </c>
      <c r="AO7" s="36">
        <v>262.73</v>
      </c>
      <c r="AP7" s="36">
        <v>243.13</v>
      </c>
      <c r="AQ7" s="36">
        <v>280.08</v>
      </c>
      <c r="AR7" s="36">
        <v>223.09</v>
      </c>
      <c r="AS7" s="36">
        <v>205.86</v>
      </c>
      <c r="AT7" s="36">
        <v>105.49</v>
      </c>
      <c r="AU7" s="36">
        <v>276.56</v>
      </c>
      <c r="AV7" s="36">
        <v>120.63</v>
      </c>
      <c r="AW7" s="36">
        <v>98.12</v>
      </c>
      <c r="AX7" s="36">
        <v>50.08</v>
      </c>
      <c r="AY7" s="36">
        <v>209.11</v>
      </c>
      <c r="AZ7" s="36">
        <v>194.53</v>
      </c>
      <c r="BA7" s="36">
        <v>162.52000000000001</v>
      </c>
      <c r="BB7" s="36">
        <v>124.2</v>
      </c>
      <c r="BC7" s="36">
        <v>33.03</v>
      </c>
      <c r="BD7" s="36">
        <v>34.630000000000003</v>
      </c>
      <c r="BE7" s="36">
        <v>1122.32</v>
      </c>
      <c r="BF7" s="36">
        <v>2215.58</v>
      </c>
      <c r="BG7" s="36">
        <v>2115.73</v>
      </c>
      <c r="BH7" s="36">
        <v>2120.39</v>
      </c>
      <c r="BI7" s="36">
        <v>1920.64</v>
      </c>
      <c r="BJ7" s="36">
        <v>1267.26</v>
      </c>
      <c r="BK7" s="36">
        <v>1239.2</v>
      </c>
      <c r="BL7" s="36">
        <v>1197.82</v>
      </c>
      <c r="BM7" s="36">
        <v>1126.77</v>
      </c>
      <c r="BN7" s="36">
        <v>1044.8</v>
      </c>
      <c r="BO7" s="36">
        <v>992.47</v>
      </c>
      <c r="BP7" s="36">
        <v>22.86</v>
      </c>
      <c r="BQ7" s="36">
        <v>84</v>
      </c>
      <c r="BR7" s="36">
        <v>94.13</v>
      </c>
      <c r="BS7" s="36">
        <v>176.55</v>
      </c>
      <c r="BT7" s="36">
        <v>117.61</v>
      </c>
      <c r="BU7" s="36">
        <v>53.42</v>
      </c>
      <c r="BV7" s="36">
        <v>51.56</v>
      </c>
      <c r="BW7" s="36">
        <v>51.03</v>
      </c>
      <c r="BX7" s="36">
        <v>50.9</v>
      </c>
      <c r="BY7" s="36">
        <v>50.82</v>
      </c>
      <c r="BZ7" s="36">
        <v>51.49</v>
      </c>
      <c r="CA7" s="36">
        <v>766.23</v>
      </c>
      <c r="CB7" s="36">
        <v>283.29000000000002</v>
      </c>
      <c r="CC7" s="36">
        <v>194.51</v>
      </c>
      <c r="CD7" s="36">
        <v>104.21</v>
      </c>
      <c r="CE7" s="36">
        <v>156.27000000000001</v>
      </c>
      <c r="CF7" s="36">
        <v>269.12</v>
      </c>
      <c r="CG7" s="36">
        <v>283.26</v>
      </c>
      <c r="CH7" s="36">
        <v>289.60000000000002</v>
      </c>
      <c r="CI7" s="36">
        <v>293.27</v>
      </c>
      <c r="CJ7" s="36">
        <v>300.52</v>
      </c>
      <c r="CK7" s="36">
        <v>295.10000000000002</v>
      </c>
      <c r="CL7" s="36">
        <v>41.11</v>
      </c>
      <c r="CM7" s="36">
        <v>56.51</v>
      </c>
      <c r="CN7" s="36">
        <v>56.34</v>
      </c>
      <c r="CO7" s="36">
        <v>73.94</v>
      </c>
      <c r="CP7" s="36">
        <v>75.180000000000007</v>
      </c>
      <c r="CQ7" s="36">
        <v>54.23</v>
      </c>
      <c r="CR7" s="36">
        <v>55.49</v>
      </c>
      <c r="CS7" s="36">
        <v>54.99</v>
      </c>
      <c r="CT7" s="36">
        <v>54.36</v>
      </c>
      <c r="CU7" s="36">
        <v>53.52</v>
      </c>
      <c r="CV7" s="36">
        <v>53.65</v>
      </c>
      <c r="CW7" s="36">
        <v>98.44</v>
      </c>
      <c r="CX7" s="36">
        <v>99.46</v>
      </c>
      <c r="CY7" s="36">
        <v>99.17</v>
      </c>
      <c r="CZ7" s="36">
        <v>99.26</v>
      </c>
      <c r="DA7" s="36">
        <v>99.31</v>
      </c>
      <c r="DB7" s="36">
        <v>83.61</v>
      </c>
      <c r="DC7" s="36">
        <v>83.73</v>
      </c>
      <c r="DD7" s="36">
        <v>83.88</v>
      </c>
      <c r="DE7" s="36">
        <v>84.06</v>
      </c>
      <c r="DF7" s="36">
        <v>84.07</v>
      </c>
      <c r="DG7" s="36">
        <v>83.79</v>
      </c>
      <c r="DH7" s="36">
        <v>3.05</v>
      </c>
      <c r="DI7" s="36">
        <v>3.55</v>
      </c>
      <c r="DJ7" s="36">
        <v>4.59</v>
      </c>
      <c r="DK7" s="36">
        <v>4.42</v>
      </c>
      <c r="DL7" s="36">
        <v>13.4</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0.23</v>
      </c>
      <c r="EG7" s="36">
        <v>9.58</v>
      </c>
      <c r="EH7" s="36">
        <v>1.1399999999999999</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2016-02-09T06:19:46Z</cp:lastPrinted>
  <dcterms:created xsi:type="dcterms:W3CDTF">2016-01-14T10:29:11Z</dcterms:created>
  <dcterms:modified xsi:type="dcterms:W3CDTF">2016-02-24T09:11:01Z</dcterms:modified>
  <cp:category/>
</cp:coreProperties>
</file>