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AY8" i="4" s="1"/>
  <c r="R6" i="5"/>
  <c r="AQ8" i="4" s="1"/>
  <c r="Q6" i="5"/>
  <c r="AI8" i="4" s="1"/>
  <c r="P6" i="5"/>
  <c r="Z10" i="4" s="1"/>
  <c r="O6" i="5"/>
  <c r="R10" i="4" s="1"/>
  <c r="N6" i="5"/>
  <c r="J10" i="4" s="1"/>
  <c r="M6" i="5"/>
  <c r="L6" i="5"/>
  <c r="K6" i="5"/>
  <c r="R8" i="4" s="1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B10" i="4"/>
  <c r="Z8" i="4"/>
  <c r="B6" i="4"/>
  <c r="C10" i="5" l="1"/>
  <c r="E10" i="5"/>
  <c r="D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<sst xmlns="http://schemas.openxmlformats.org/spreadsheetml/2006/main" count="217" uniqueCount="107">
  <si>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</si>
  <si>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</si>
  <si>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</si>
  <si>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</si>
  <si>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</si>
  <si>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</si>
  <si>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</si>
  <si>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</si>
  <si>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</si>
  <si>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</si>
  <si>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</si>
  <si>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</si>
  <si>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</si>
  <si>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</si>
  <si>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</si>
  <si>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</si>
  <si>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</si>
  <si>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</si>
  <si>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</si>
  <si>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</si>
  <si>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</si>
  <si>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</si>
  <si>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</si>
  <si>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</si>
  <si>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</si>
  <si>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</si>
  <si>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</si>
  <si>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</si>
  <si>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</si>
  <si>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</si>
  <si>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</si>
  <si>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</si>
  <si>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</si>
  <si>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</si>
  <si>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</si>
  <si>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</si>
  <si>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</si>
  <si>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</si>
  <si>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</si>
  <si>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</si>
  <si>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</si>
  <si>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</si>
  <si>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</si>
  <si>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</si>
  <si>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</si>
  <si>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</si>
  <si>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</si>
  <si>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</si>
  <si>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</si>
  <si>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</si>
  <si>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</si>
  <si>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</si>
  <si>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</si>
  <si>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</si>
  <si>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</si>
  <si>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</si>
  <si>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</si>
  <si>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</si>
  <si>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</si>
  <si>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</si>
  <si>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</si>
  <si>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</si>
  <si>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</si>
  <si>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</si>
  <si>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</si>
  <si>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</si>
  <si>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</si>
  <si>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</si>
  <si>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</si>
  <si>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</si>
  <si>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</si>
  <si>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</si>
  <si>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</si>
  <si>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</si>
  <si>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</si>
  <si>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</si>
  <si>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</si>
  <si>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</si>
  <si>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</si>
  <si>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</si>
  <si>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</si>
  <si>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</si>
  <si>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</si>
  <si>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</si>
  <si>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</si>
  <si>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</si>
  <si>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</si>
  <si>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</si>
  <si>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</si>
  <si>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</si>
  <si>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</si>
  <si>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</si>
  <si>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</si>
  <si>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大河原町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</si>
  <si>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</si>
  <si>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</si>
  <si>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</si>
  <si>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</si>
  <si>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</si>
  <si>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</si>
  <si>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</si>
  <si>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</si>
  <si>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</si>
  <si>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</si>
  <si>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常収支比率を見ても例年100％を超え、単年度収支がプラスとなっている。この安定した状態を維持していく経営に努めたい。債務残高は類似団体と比べても低い数値であるが、給水収益と照らし合わせて、各年度の事業に合わせた借入に努めたい。料金回収率も100％を下回ることなく推移しており、引き続き未収額が増えないような業務運営が必要である。給水原価は平均値より高い推移できていたが、給水原価を下げるよう歳出の執行に努めたい。施設利用率、有収率は平均値を上回っているが、更に引き上げる経営が必要である。</t>
    <rPh sb="1" eb="3">
      <t>ケイジョウ</t>
    </rPh>
    <rPh sb="3" eb="5">
      <t>シュウシ</t>
    </rPh>
    <rPh sb="5" eb="7">
      <t>ヒリツ</t>
    </rPh>
    <rPh sb="8" eb="9">
      <t>ミ</t>
    </rPh>
    <rPh sb="11" eb="13">
      <t>レイネン</t>
    </rPh>
    <rPh sb="18" eb="19">
      <t>コ</t>
    </rPh>
    <rPh sb="21" eb="24">
      <t>タンネンド</t>
    </rPh>
    <rPh sb="24" eb="26">
      <t>シュウシ</t>
    </rPh>
    <rPh sb="39" eb="41">
      <t>アンテイ</t>
    </rPh>
    <rPh sb="43" eb="45">
      <t>ジョウタイ</t>
    </rPh>
    <rPh sb="46" eb="48">
      <t>イジ</t>
    </rPh>
    <rPh sb="52" eb="54">
      <t>ケイエイ</t>
    </rPh>
    <rPh sb="55" eb="56">
      <t>ツト</t>
    </rPh>
    <rPh sb="60" eb="62">
      <t>サイム</t>
    </rPh>
    <rPh sb="62" eb="64">
      <t>ザンダカ</t>
    </rPh>
    <rPh sb="65" eb="67">
      <t>ルイジ</t>
    </rPh>
    <rPh sb="67" eb="69">
      <t>ダンタイ</t>
    </rPh>
    <rPh sb="70" eb="71">
      <t>クラ</t>
    </rPh>
    <rPh sb="74" eb="75">
      <t>ヒク</t>
    </rPh>
    <rPh sb="76" eb="78">
      <t>スウチ</t>
    </rPh>
    <rPh sb="83" eb="85">
      <t>キュウスイ</t>
    </rPh>
    <rPh sb="85" eb="87">
      <t>シュウエキ</t>
    </rPh>
    <rPh sb="88" eb="89">
      <t>テ</t>
    </rPh>
    <rPh sb="91" eb="92">
      <t>ア</t>
    </rPh>
    <rPh sb="96" eb="97">
      <t>カク</t>
    </rPh>
    <rPh sb="97" eb="99">
      <t>ネンド</t>
    </rPh>
    <rPh sb="100" eb="102">
      <t>ジギョウ</t>
    </rPh>
    <rPh sb="103" eb="104">
      <t>ア</t>
    </rPh>
    <rPh sb="107" eb="109">
      <t>カリイレ</t>
    </rPh>
    <rPh sb="110" eb="111">
      <t>ツト</t>
    </rPh>
    <rPh sb="115" eb="117">
      <t>リョウキン</t>
    </rPh>
    <rPh sb="117" eb="119">
      <t>カイシュウ</t>
    </rPh>
    <rPh sb="119" eb="120">
      <t>リツ</t>
    </rPh>
    <rPh sb="126" eb="128">
      <t>シタマワ</t>
    </rPh>
    <rPh sb="133" eb="135">
      <t>スイイ</t>
    </rPh>
    <rPh sb="140" eb="141">
      <t>ヒ</t>
    </rPh>
    <rPh sb="142" eb="143">
      <t>ツヅ</t>
    </rPh>
    <rPh sb="144" eb="146">
      <t>ミシュウ</t>
    </rPh>
    <rPh sb="146" eb="147">
      <t>ガク</t>
    </rPh>
    <rPh sb="148" eb="149">
      <t>フ</t>
    </rPh>
    <rPh sb="155" eb="157">
      <t>ギョウム</t>
    </rPh>
    <rPh sb="157" eb="159">
      <t>ウンエイ</t>
    </rPh>
    <rPh sb="160" eb="162">
      <t>ヒツヨウ</t>
    </rPh>
    <rPh sb="166" eb="168">
      <t>キュウスイ</t>
    </rPh>
    <rPh sb="168" eb="170">
      <t>ゲンカ</t>
    </rPh>
    <rPh sb="171" eb="173">
      <t>ヘイキン</t>
    </rPh>
    <rPh sb="173" eb="174">
      <t>チ</t>
    </rPh>
    <rPh sb="176" eb="177">
      <t>タカ</t>
    </rPh>
    <rPh sb="178" eb="180">
      <t>スイイ</t>
    </rPh>
    <rPh sb="187" eb="189">
      <t>キュウスイ</t>
    </rPh>
    <rPh sb="189" eb="191">
      <t>ゲンカ</t>
    </rPh>
    <rPh sb="192" eb="193">
      <t>サ</t>
    </rPh>
    <rPh sb="197" eb="199">
      <t>サイシュツ</t>
    </rPh>
    <rPh sb="200" eb="202">
      <t>シッコウ</t>
    </rPh>
    <rPh sb="203" eb="204">
      <t>ツト</t>
    </rPh>
    <rPh sb="208" eb="210">
      <t>シセツ</t>
    </rPh>
    <rPh sb="210" eb="213">
      <t>リヨウリツ</t>
    </rPh>
    <rPh sb="214" eb="216">
      <t>ユウシュウ</t>
    </rPh>
    <rPh sb="216" eb="217">
      <t>リツ</t>
    </rPh>
    <rPh sb="218" eb="220">
      <t>ヘイキン</t>
    </rPh>
    <rPh sb="220" eb="221">
      <t>チ</t>
    </rPh>
    <rPh sb="222" eb="224">
      <t>ウワマワ</t>
    </rPh>
    <rPh sb="230" eb="231">
      <t>サラ</t>
    </rPh>
    <rPh sb="232" eb="233">
      <t>ヒ</t>
    </rPh>
    <rPh sb="234" eb="235">
      <t>ア</t>
    </rPh>
    <rPh sb="237" eb="239">
      <t>ケイエイ</t>
    </rPh>
    <rPh sb="240" eb="242">
      <t>ヒツヨウ</t>
    </rPh>
    <phoneticPr fontId="4"/>
  </si>
  <si>
    <t>　毎年、継続した配水管更新事業を進めてきているので、老朽管の延長数は年々減少してきている。
総延長160,000ｍ　石綿管1,300ｍ
老朽管割合　約0.8％</t>
    <rPh sb="1" eb="3">
      <t>マイネン</t>
    </rPh>
    <rPh sb="4" eb="6">
      <t>ケイゾク</t>
    </rPh>
    <rPh sb="8" eb="11">
      <t>ハイスイカン</t>
    </rPh>
    <rPh sb="11" eb="13">
      <t>コウシン</t>
    </rPh>
    <rPh sb="13" eb="15">
      <t>ジギョウ</t>
    </rPh>
    <rPh sb="16" eb="17">
      <t>スス</t>
    </rPh>
    <rPh sb="26" eb="28">
      <t>ロウキュウ</t>
    </rPh>
    <rPh sb="28" eb="29">
      <t>カン</t>
    </rPh>
    <rPh sb="30" eb="32">
      <t>エンチョウ</t>
    </rPh>
    <rPh sb="32" eb="33">
      <t>スウ</t>
    </rPh>
    <rPh sb="34" eb="36">
      <t>ネンネン</t>
    </rPh>
    <rPh sb="36" eb="38">
      <t>ゲンショウ</t>
    </rPh>
    <rPh sb="46" eb="49">
      <t>ソウエンチョウ</t>
    </rPh>
    <rPh sb="58" eb="60">
      <t>セキメン</t>
    </rPh>
    <rPh sb="60" eb="61">
      <t>カン</t>
    </rPh>
    <rPh sb="68" eb="70">
      <t>ロウキュウ</t>
    </rPh>
    <rPh sb="70" eb="71">
      <t>カン</t>
    </rPh>
    <rPh sb="71" eb="73">
      <t>ワリアイ</t>
    </rPh>
    <rPh sb="74" eb="75">
      <t>ヤク</t>
    </rPh>
    <phoneticPr fontId="4"/>
  </si>
  <si>
    <t>　比較的安定した経営状況ではあるが、この状態を維持していくためにも、財政状況をつねに把握していく必要がある。また、管路の更新も財源を確保しながら計画的に進めていきたい。</t>
    <rPh sb="1" eb="4">
      <t>ヒカクテキ</t>
    </rPh>
    <rPh sb="4" eb="6">
      <t>アンテイ</t>
    </rPh>
    <rPh sb="8" eb="10">
      <t>ケイエイ</t>
    </rPh>
    <rPh sb="10" eb="12">
      <t>ジョウキョウ</t>
    </rPh>
    <rPh sb="20" eb="22">
      <t>ジョウタイ</t>
    </rPh>
    <rPh sb="23" eb="25">
      <t>イジ</t>
    </rPh>
    <rPh sb="34" eb="36">
      <t>ザイセイ</t>
    </rPh>
    <rPh sb="36" eb="38">
      <t>ジョウキョウ</t>
    </rPh>
    <rPh sb="42" eb="44">
      <t>ハアク</t>
    </rPh>
    <rPh sb="48" eb="50">
      <t>ヒツヨウ</t>
    </rPh>
    <rPh sb="57" eb="59">
      <t>カンロ</t>
    </rPh>
    <rPh sb="60" eb="62">
      <t>コウシン</t>
    </rPh>
    <rPh sb="63" eb="65">
      <t>ザイゲン</t>
    </rPh>
    <rPh sb="66" eb="68">
      <t>カクホ</t>
    </rPh>
    <rPh sb="72" eb="74">
      <t>ケイカク</t>
    </rPh>
    <rPh sb="74" eb="75">
      <t>テキ</t>
    </rPh>
    <rPh sb="76" eb="77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</si>
</sst>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1.55</c:v>
                </c:pt>
                <c:pt idx="2">
                  <c:v>0.3</c:v>
                </c:pt>
                <c:pt idx="3">
                  <c:v>1.25</c:v>
                </c:pt>
                <c:pt idx="4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76480"/>
        <c:axId val="6548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0.78</c:v>
                </c:pt>
                <c:pt idx="2">
                  <c:v>0.67</c:v>
                </c:pt>
                <c:pt idx="3">
                  <c:v>0.67</c:v>
                </c:pt>
                <c:pt idx="4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76480"/>
        <c:axId val="65486848"/>
      </c:lineChart>
      <c:dateAx>
        <c:axId val="6547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486848"/>
        <c:crosses val="autoZero"/>
        <c:auto val="1"/>
        <c:lblOffset val="100"/>
        <c:baseTimeUnit val="years"/>
      </c:dateAx>
      <c:valAx>
        <c:axId val="6548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47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71.89</c:v>
                </c:pt>
                <c:pt idx="1">
                  <c:v>72.19</c:v>
                </c:pt>
                <c:pt idx="2">
                  <c:v>71.709999999999994</c:v>
                </c:pt>
                <c:pt idx="3">
                  <c:v>71.42</c:v>
                </c:pt>
                <c:pt idx="4">
                  <c:v>70.849999999999994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57056"/>
        <c:axId val="10696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56.8</c:v>
                </c:pt>
                <c:pt idx="1">
                  <c:v>55.84</c:v>
                </c:pt>
                <c:pt idx="2">
                  <c:v>55.68</c:v>
                </c:pt>
                <c:pt idx="3">
                  <c:v>55.64</c:v>
                </c:pt>
                <c:pt idx="4">
                  <c:v>55.13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7056"/>
        <c:axId val="106963328"/>
      </c:lineChart>
      <c:dateAx>
        <c:axId val="10695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963328"/>
        <c:crosses val="autoZero"/>
        <c:auto val="1"/>
        <c:lblOffset val="100"/>
        <c:baseTimeUnit val="years"/>
      </c:dateAx>
      <c:valAx>
        <c:axId val="10696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95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89.68</c:v>
                </c:pt>
                <c:pt idx="1">
                  <c:v>82.55</c:v>
                </c:pt>
                <c:pt idx="2">
                  <c:v>89.02</c:v>
                </c:pt>
                <c:pt idx="3">
                  <c:v>88.83</c:v>
                </c:pt>
                <c:pt idx="4">
                  <c:v>88.88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01728"/>
        <c:axId val="1070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83.67</c:v>
                </c:pt>
                <c:pt idx="1">
                  <c:v>83.11</c:v>
                </c:pt>
                <c:pt idx="2">
                  <c:v>83.18</c:v>
                </c:pt>
                <c:pt idx="3">
                  <c:v>83.09</c:v>
                </c:pt>
                <c:pt idx="4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1728"/>
        <c:axId val="107012096"/>
      </c:lineChart>
      <c:dateAx>
        <c:axId val="10700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12096"/>
        <c:crosses val="autoZero"/>
        <c:auto val="1"/>
        <c:lblOffset val="100"/>
        <c:baseTimeUnit val="years"/>
      </c:dateAx>
      <c:valAx>
        <c:axId val="1070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00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116.49</c:v>
                </c:pt>
                <c:pt idx="1">
                  <c:v>114.26</c:v>
                </c:pt>
                <c:pt idx="2">
                  <c:v>115.94</c:v>
                </c:pt>
                <c:pt idx="3">
                  <c:v>120.63</c:v>
                </c:pt>
                <c:pt idx="4">
                  <c:v>139.66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12960"/>
        <c:axId val="6551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108.96</c:v>
                </c:pt>
                <c:pt idx="1">
                  <c:v>107.37</c:v>
                </c:pt>
                <c:pt idx="2">
                  <c:v>107.57</c:v>
                </c:pt>
                <c:pt idx="3">
                  <c:v>106.55</c:v>
                </c:pt>
                <c:pt idx="4">
                  <c:v>110.01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12960"/>
        <c:axId val="65514880"/>
      </c:lineChart>
      <c:dateAx>
        <c:axId val="6551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514880"/>
        <c:crosses val="autoZero"/>
        <c:auto val="1"/>
        <c:lblOffset val="100"/>
        <c:baseTimeUnit val="years"/>
      </c:dateAx>
      <c:valAx>
        <c:axId val="65514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51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36.909999999999997</c:v>
                </c:pt>
                <c:pt idx="1">
                  <c:v>38.1</c:v>
                </c:pt>
                <c:pt idx="2">
                  <c:v>39.07</c:v>
                </c:pt>
                <c:pt idx="3">
                  <c:v>40.06</c:v>
                </c:pt>
                <c:pt idx="4">
                  <c:v>47.05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20768"/>
        <c:axId val="7832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36.21</c:v>
                </c:pt>
                <c:pt idx="1">
                  <c:v>37.090000000000003</c:v>
                </c:pt>
                <c:pt idx="2">
                  <c:v>38.07</c:v>
                </c:pt>
                <c:pt idx="3">
                  <c:v>39.06</c:v>
                </c:pt>
                <c:pt idx="4">
                  <c:v>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20768"/>
        <c:axId val="78322688"/>
      </c:lineChart>
      <c:dateAx>
        <c:axId val="7832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322688"/>
        <c:crosses val="autoZero"/>
        <c:auto val="1"/>
        <c:lblOffset val="100"/>
        <c:baseTimeUnit val="years"/>
      </c:dateAx>
      <c:valAx>
        <c:axId val="7832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32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0.93</c:v>
                </c:pt>
                <c:pt idx="4" formatCode="#,##0.00;&quot;△&quot;#,##0.00;&quot;-&quot;">
                  <c:v>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65440"/>
        <c:axId val="7836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6.46</c:v>
                </c:pt>
                <c:pt idx="1">
                  <c:v>6.63</c:v>
                </c:pt>
                <c:pt idx="2">
                  <c:v>7.73</c:v>
                </c:pt>
                <c:pt idx="3">
                  <c:v>8.8699999999999992</c:v>
                </c:pt>
                <c:pt idx="4">
                  <c:v>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5440"/>
        <c:axId val="78367360"/>
      </c:lineChart>
      <c:dateAx>
        <c:axId val="7836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367360"/>
        <c:crosses val="autoZero"/>
        <c:auto val="1"/>
        <c:lblOffset val="100"/>
        <c:baseTimeUnit val="years"/>
      </c:dateAx>
      <c:valAx>
        <c:axId val="7836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36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57088"/>
        <c:axId val="10565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7.45</c:v>
                </c:pt>
                <c:pt idx="1">
                  <c:v>8.5</c:v>
                </c:pt>
                <c:pt idx="2">
                  <c:v>9.34</c:v>
                </c:pt>
                <c:pt idx="3">
                  <c:v>9.56</c:v>
                </c:pt>
                <c:pt idx="4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7088"/>
        <c:axId val="105659008"/>
      </c:lineChart>
      <c:dateAx>
        <c:axId val="10565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659008"/>
        <c:crosses val="autoZero"/>
        <c:auto val="1"/>
        <c:lblOffset val="100"/>
        <c:baseTimeUnit val="years"/>
      </c:dateAx>
      <c:valAx>
        <c:axId val="105659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65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15264.63</c:v>
                </c:pt>
                <c:pt idx="1">
                  <c:v>13914.72</c:v>
                </c:pt>
                <c:pt idx="2">
                  <c:v>27560.14</c:v>
                </c:pt>
                <c:pt idx="3">
                  <c:v>154567.26</c:v>
                </c:pt>
                <c:pt idx="4">
                  <c:v>9031.94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93568"/>
        <c:axId val="10569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969.16</c:v>
                </c:pt>
                <c:pt idx="1">
                  <c:v>995.5</c:v>
                </c:pt>
                <c:pt idx="2">
                  <c:v>915.5</c:v>
                </c:pt>
                <c:pt idx="3">
                  <c:v>963.24</c:v>
                </c:pt>
                <c:pt idx="4">
                  <c:v>381.53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93568"/>
        <c:axId val="105695488"/>
      </c:lineChart>
      <c:dateAx>
        <c:axId val="10569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695488"/>
        <c:crosses val="autoZero"/>
        <c:auto val="1"/>
        <c:lblOffset val="100"/>
        <c:baseTimeUnit val="years"/>
      </c:dateAx>
      <c:valAx>
        <c:axId val="105695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69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263</c:v>
                </c:pt>
                <c:pt idx="1">
                  <c:v>277.49</c:v>
                </c:pt>
                <c:pt idx="2">
                  <c:v>259.58</c:v>
                </c:pt>
                <c:pt idx="3">
                  <c:v>255.72</c:v>
                </c:pt>
                <c:pt idx="4">
                  <c:v>258.51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95584"/>
        <c:axId val="10579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421.66</c:v>
                </c:pt>
                <c:pt idx="1">
                  <c:v>414.59</c:v>
                </c:pt>
                <c:pt idx="2">
                  <c:v>404.78</c:v>
                </c:pt>
                <c:pt idx="3">
                  <c:v>400.38</c:v>
                </c:pt>
                <c:pt idx="4">
                  <c:v>393.27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95584"/>
        <c:axId val="105797504"/>
      </c:lineChart>
      <c:dateAx>
        <c:axId val="10579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797504"/>
        <c:crosses val="autoZero"/>
        <c:auto val="1"/>
        <c:lblOffset val="100"/>
        <c:baseTimeUnit val="years"/>
      </c:dateAx>
      <c:valAx>
        <c:axId val="10579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79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109.62</c:v>
                </c:pt>
                <c:pt idx="1">
                  <c:v>106.14</c:v>
                </c:pt>
                <c:pt idx="2">
                  <c:v>107.06</c:v>
                </c:pt>
                <c:pt idx="3">
                  <c:v>109.49</c:v>
                </c:pt>
                <c:pt idx="4">
                  <c:v>142.79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5904"/>
        <c:axId val="10689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97.71</c:v>
                </c:pt>
                <c:pt idx="2">
                  <c:v>98.07</c:v>
                </c:pt>
                <c:pt idx="3">
                  <c:v>96.56</c:v>
                </c:pt>
                <c:pt idx="4">
                  <c:v>100.47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904"/>
        <c:axId val="106894848"/>
      </c:lineChart>
      <c:dateAx>
        <c:axId val="10583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894848"/>
        <c:crosses val="autoZero"/>
        <c:auto val="1"/>
        <c:lblOffset val="100"/>
        <c:baseTimeUnit val="years"/>
      </c:dateAx>
      <c:valAx>
        <c:axId val="10689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3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211.66</c:v>
                </c:pt>
                <c:pt idx="1">
                  <c:v>221.48</c:v>
                </c:pt>
                <c:pt idx="2">
                  <c:v>217.1</c:v>
                </c:pt>
                <c:pt idx="3">
                  <c:v>212.65</c:v>
                </c:pt>
                <c:pt idx="4">
                  <c:v>163.57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2384"/>
        <c:axId val="10692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171.34</c:v>
                </c:pt>
                <c:pt idx="1">
                  <c:v>173.56</c:v>
                </c:pt>
                <c:pt idx="2">
                  <c:v>172.26</c:v>
                </c:pt>
                <c:pt idx="3">
                  <c:v>177.14</c:v>
                </c:pt>
                <c:pt idx="4">
                  <c:v>169.82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84"/>
        <c:axId val="106926848"/>
      </c:lineChart>
      <c:dateAx>
        <c:axId val="10691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926848"/>
        <c:crosses val="autoZero"/>
        <c:auto val="1"/>
        <c:lblOffset val="100"/>
        <c:baseTimeUnit val="years"/>
      </c:dateAx>
      <c:valAx>
        <c:axId val="10692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91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70" zoomScaleNormal="7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宮城県　大河原町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A6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23768</v>
      </c>
      <c r="AJ8" s="56"/>
      <c r="AK8" s="56"/>
      <c r="AL8" s="56"/>
      <c r="AM8" s="56"/>
      <c r="AN8" s="56"/>
      <c r="AO8" s="56"/>
      <c r="AP8" s="57"/>
      <c r="AQ8" s="47">
        <f>データ!R6</f>
        <v>24.99</v>
      </c>
      <c r="AR8" s="47"/>
      <c r="AS8" s="47"/>
      <c r="AT8" s="47"/>
      <c r="AU8" s="47"/>
      <c r="AV8" s="47"/>
      <c r="AW8" s="47"/>
      <c r="AX8" s="47"/>
      <c r="AY8" s="47">
        <f>データ!S6</f>
        <v>951.1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63.02</v>
      </c>
      <c r="K10" s="47"/>
      <c r="L10" s="47"/>
      <c r="M10" s="47"/>
      <c r="N10" s="47"/>
      <c r="O10" s="47"/>
      <c r="P10" s="47"/>
      <c r="Q10" s="47"/>
      <c r="R10" s="47">
        <f>データ!O6</f>
        <v>99.89</v>
      </c>
      <c r="S10" s="47"/>
      <c r="T10" s="47"/>
      <c r="U10" s="47"/>
      <c r="V10" s="47"/>
      <c r="W10" s="47"/>
      <c r="X10" s="47"/>
      <c r="Y10" s="47"/>
      <c r="Z10" s="78">
        <f>データ!P6</f>
        <v>4384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23764</v>
      </c>
      <c r="AJ10" s="78"/>
      <c r="AK10" s="78"/>
      <c r="AL10" s="78"/>
      <c r="AM10" s="78"/>
      <c r="AN10" s="78"/>
      <c r="AO10" s="78"/>
      <c r="AP10" s="78"/>
      <c r="AQ10" s="47">
        <f>データ!U6</f>
        <v>24.45</v>
      </c>
      <c r="AR10" s="47"/>
      <c r="AS10" s="47"/>
      <c r="AT10" s="47"/>
      <c r="AU10" s="47"/>
      <c r="AV10" s="47"/>
      <c r="AW10" s="47"/>
      <c r="AX10" s="47"/>
      <c r="AY10" s="47">
        <f>データ!V6</f>
        <v>971.94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43214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宮城県　大河原町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63.02</v>
      </c>
      <c r="O6" s="32">
        <f t="shared" si="3"/>
        <v>99.89</v>
      </c>
      <c r="P6" s="32">
        <f t="shared" si="3"/>
        <v>4384</v>
      </c>
      <c r="Q6" s="32">
        <f t="shared" si="3"/>
        <v>23768</v>
      </c>
      <c r="R6" s="32">
        <f t="shared" si="3"/>
        <v>24.99</v>
      </c>
      <c r="S6" s="32">
        <f t="shared" si="3"/>
        <v>951.1</v>
      </c>
      <c r="T6" s="32">
        <f t="shared" si="3"/>
        <v>23764</v>
      </c>
      <c r="U6" s="32">
        <f t="shared" si="3"/>
        <v>24.45</v>
      </c>
      <c r="V6" s="32">
        <f t="shared" si="3"/>
        <v>971.94</v>
      </c>
      <c r="W6" s="33">
        <f>IF(W7="",NA(),W7)</f>
        <v>116.49</v>
      </c>
      <c r="X6" s="33">
        <f t="shared" ref="X6:AF6" si="4">IF(X7="",NA(),X7)</f>
        <v>114.26</v>
      </c>
      <c r="Y6" s="33">
        <f t="shared" si="4"/>
        <v>115.94</v>
      </c>
      <c r="Z6" s="33">
        <f t="shared" si="4"/>
        <v>120.63</v>
      </c>
      <c r="AA6" s="33">
        <f t="shared" si="4"/>
        <v>139.66</v>
      </c>
      <c r="AB6" s="33">
        <f t="shared" si="4"/>
        <v>108.96</v>
      </c>
      <c r="AC6" s="33">
        <f t="shared" si="4"/>
        <v>107.37</v>
      </c>
      <c r="AD6" s="33">
        <f t="shared" si="4"/>
        <v>107.57</v>
      </c>
      <c r="AE6" s="33">
        <f t="shared" si="4"/>
        <v>106.55</v>
      </c>
      <c r="AF6" s="33">
        <f t="shared" si="4"/>
        <v>110.01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7.45</v>
      </c>
      <c r="AN6" s="33">
        <f t="shared" si="5"/>
        <v>8.5</v>
      </c>
      <c r="AO6" s="33">
        <f t="shared" si="5"/>
        <v>9.34</v>
      </c>
      <c r="AP6" s="33">
        <f t="shared" si="5"/>
        <v>9.56</v>
      </c>
      <c r="AQ6" s="33">
        <f t="shared" si="5"/>
        <v>2.8</v>
      </c>
      <c r="AR6" s="32" t="str">
        <f>IF(AR7="","",IF(AR7="-","【-】","【"&amp;SUBSTITUTE(TEXT(AR7,"#,##0.00"),"-","△")&amp;"】"))</f>
        <v>【0.81】</v>
      </c>
      <c r="AS6" s="33">
        <f>IF(AS7="",NA(),AS7)</f>
        <v>15264.63</v>
      </c>
      <c r="AT6" s="33">
        <f t="shared" ref="AT6:BB6" si="6">IF(AT7="",NA(),AT7)</f>
        <v>13914.72</v>
      </c>
      <c r="AU6" s="33">
        <f t="shared" si="6"/>
        <v>27560.14</v>
      </c>
      <c r="AV6" s="33">
        <f t="shared" si="6"/>
        <v>154567.26</v>
      </c>
      <c r="AW6" s="33">
        <f t="shared" si="6"/>
        <v>9031.94</v>
      </c>
      <c r="AX6" s="33">
        <f t="shared" si="6"/>
        <v>969.16</v>
      </c>
      <c r="AY6" s="33">
        <f t="shared" si="6"/>
        <v>995.5</v>
      </c>
      <c r="AZ6" s="33">
        <f t="shared" si="6"/>
        <v>915.5</v>
      </c>
      <c r="BA6" s="33">
        <f t="shared" si="6"/>
        <v>963.24</v>
      </c>
      <c r="BB6" s="33">
        <f t="shared" si="6"/>
        <v>381.53</v>
      </c>
      <c r="BC6" s="32" t="str">
        <f>IF(BC7="","",IF(BC7="-","【-】","【"&amp;SUBSTITUTE(TEXT(BC7,"#,##0.00"),"-","△")&amp;"】"))</f>
        <v>【264.16】</v>
      </c>
      <c r="BD6" s="33">
        <f>IF(BD7="",NA(),BD7)</f>
        <v>263</v>
      </c>
      <c r="BE6" s="33">
        <f t="shared" ref="BE6:BM6" si="7">IF(BE7="",NA(),BE7)</f>
        <v>277.49</v>
      </c>
      <c r="BF6" s="33">
        <f t="shared" si="7"/>
        <v>259.58</v>
      </c>
      <c r="BG6" s="33">
        <f t="shared" si="7"/>
        <v>255.72</v>
      </c>
      <c r="BH6" s="33">
        <f t="shared" si="7"/>
        <v>258.51</v>
      </c>
      <c r="BI6" s="33">
        <f t="shared" si="7"/>
        <v>421.66</v>
      </c>
      <c r="BJ6" s="33">
        <f t="shared" si="7"/>
        <v>414.59</v>
      </c>
      <c r="BK6" s="33">
        <f t="shared" si="7"/>
        <v>404.78</v>
      </c>
      <c r="BL6" s="33">
        <f t="shared" si="7"/>
        <v>400.38</v>
      </c>
      <c r="BM6" s="33">
        <f t="shared" si="7"/>
        <v>393.27</v>
      </c>
      <c r="BN6" s="32" t="str">
        <f>IF(BN7="","",IF(BN7="-","【-】","【"&amp;SUBSTITUTE(TEXT(BN7,"#,##0.00"),"-","△")&amp;"】"))</f>
        <v>【283.72】</v>
      </c>
      <c r="BO6" s="33">
        <f>IF(BO7="",NA(),BO7)</f>
        <v>109.62</v>
      </c>
      <c r="BP6" s="33">
        <f t="shared" ref="BP6:BX6" si="8">IF(BP7="",NA(),BP7)</f>
        <v>106.14</v>
      </c>
      <c r="BQ6" s="33">
        <f t="shared" si="8"/>
        <v>107.06</v>
      </c>
      <c r="BR6" s="33">
        <f t="shared" si="8"/>
        <v>109.49</v>
      </c>
      <c r="BS6" s="33">
        <f t="shared" si="8"/>
        <v>142.79</v>
      </c>
      <c r="BT6" s="33">
        <f t="shared" si="8"/>
        <v>99.51</v>
      </c>
      <c r="BU6" s="33">
        <f t="shared" si="8"/>
        <v>97.71</v>
      </c>
      <c r="BV6" s="33">
        <f t="shared" si="8"/>
        <v>98.07</v>
      </c>
      <c r="BW6" s="33">
        <f t="shared" si="8"/>
        <v>96.56</v>
      </c>
      <c r="BX6" s="33">
        <f t="shared" si="8"/>
        <v>100.47</v>
      </c>
      <c r="BY6" s="32" t="str">
        <f>IF(BY7="","",IF(BY7="-","【-】","【"&amp;SUBSTITUTE(TEXT(BY7,"#,##0.00"),"-","△")&amp;"】"))</f>
        <v>【104.60】</v>
      </c>
      <c r="BZ6" s="33">
        <f>IF(BZ7="",NA(),BZ7)</f>
        <v>211.66</v>
      </c>
      <c r="CA6" s="33">
        <f t="shared" ref="CA6:CI6" si="9">IF(CA7="",NA(),CA7)</f>
        <v>221.48</v>
      </c>
      <c r="CB6" s="33">
        <f t="shared" si="9"/>
        <v>217.1</v>
      </c>
      <c r="CC6" s="33">
        <f t="shared" si="9"/>
        <v>212.65</v>
      </c>
      <c r="CD6" s="33">
        <f t="shared" si="9"/>
        <v>163.57</v>
      </c>
      <c r="CE6" s="33">
        <f t="shared" si="9"/>
        <v>171.34</v>
      </c>
      <c r="CF6" s="33">
        <f t="shared" si="9"/>
        <v>173.56</v>
      </c>
      <c r="CG6" s="33">
        <f t="shared" si="9"/>
        <v>172.26</v>
      </c>
      <c r="CH6" s="33">
        <f t="shared" si="9"/>
        <v>177.14</v>
      </c>
      <c r="CI6" s="33">
        <f t="shared" si="9"/>
        <v>169.82</v>
      </c>
      <c r="CJ6" s="32" t="str">
        <f>IF(CJ7="","",IF(CJ7="-","【-】","【"&amp;SUBSTITUTE(TEXT(CJ7,"#,##0.00"),"-","△")&amp;"】"))</f>
        <v>【164.21】</v>
      </c>
      <c r="CK6" s="33">
        <f>IF(CK7="",NA(),CK7)</f>
        <v>71.89</v>
      </c>
      <c r="CL6" s="33">
        <f t="shared" ref="CL6:CT6" si="10">IF(CL7="",NA(),CL7)</f>
        <v>72.19</v>
      </c>
      <c r="CM6" s="33">
        <f t="shared" si="10"/>
        <v>71.709999999999994</v>
      </c>
      <c r="CN6" s="33">
        <f t="shared" si="10"/>
        <v>71.42</v>
      </c>
      <c r="CO6" s="33">
        <f t="shared" si="10"/>
        <v>70.849999999999994</v>
      </c>
      <c r="CP6" s="33">
        <f t="shared" si="10"/>
        <v>56.8</v>
      </c>
      <c r="CQ6" s="33">
        <f t="shared" si="10"/>
        <v>55.84</v>
      </c>
      <c r="CR6" s="33">
        <f t="shared" si="10"/>
        <v>55.68</v>
      </c>
      <c r="CS6" s="33">
        <f t="shared" si="10"/>
        <v>55.64</v>
      </c>
      <c r="CT6" s="33">
        <f t="shared" si="10"/>
        <v>55.13</v>
      </c>
      <c r="CU6" s="32" t="str">
        <f>IF(CU7="","",IF(CU7="-","【-】","【"&amp;SUBSTITUTE(TEXT(CU7,"#,##0.00"),"-","△")&amp;"】"))</f>
        <v>【59.80】</v>
      </c>
      <c r="CV6" s="33">
        <f>IF(CV7="",NA(),CV7)</f>
        <v>89.68</v>
      </c>
      <c r="CW6" s="33">
        <f t="shared" ref="CW6:DE6" si="11">IF(CW7="",NA(),CW7)</f>
        <v>82.55</v>
      </c>
      <c r="CX6" s="33">
        <f t="shared" si="11"/>
        <v>89.02</v>
      </c>
      <c r="CY6" s="33">
        <f t="shared" si="11"/>
        <v>88.83</v>
      </c>
      <c r="CZ6" s="33">
        <f t="shared" si="11"/>
        <v>88.88</v>
      </c>
      <c r="DA6" s="33">
        <f t="shared" si="11"/>
        <v>83.67</v>
      </c>
      <c r="DB6" s="33">
        <f t="shared" si="11"/>
        <v>83.11</v>
      </c>
      <c r="DC6" s="33">
        <f t="shared" si="11"/>
        <v>83.18</v>
      </c>
      <c r="DD6" s="33">
        <f t="shared" si="11"/>
        <v>83.09</v>
      </c>
      <c r="DE6" s="33">
        <f t="shared" si="11"/>
        <v>83</v>
      </c>
      <c r="DF6" s="32" t="str">
        <f>IF(DF7="","",IF(DF7="-","【-】","【"&amp;SUBSTITUTE(TEXT(DF7,"#,##0.00"),"-","△")&amp;"】"))</f>
        <v>【89.78】</v>
      </c>
      <c r="DG6" s="33">
        <f>IF(DG7="",NA(),DG7)</f>
        <v>36.909999999999997</v>
      </c>
      <c r="DH6" s="33">
        <f t="shared" ref="DH6:DP6" si="12">IF(DH7="",NA(),DH7)</f>
        <v>38.1</v>
      </c>
      <c r="DI6" s="33">
        <f t="shared" si="12"/>
        <v>39.07</v>
      </c>
      <c r="DJ6" s="33">
        <f t="shared" si="12"/>
        <v>40.06</v>
      </c>
      <c r="DK6" s="33">
        <f t="shared" si="12"/>
        <v>47.05</v>
      </c>
      <c r="DL6" s="33">
        <f t="shared" si="12"/>
        <v>36.21</v>
      </c>
      <c r="DM6" s="33">
        <f t="shared" si="12"/>
        <v>37.090000000000003</v>
      </c>
      <c r="DN6" s="33">
        <f t="shared" si="12"/>
        <v>38.07</v>
      </c>
      <c r="DO6" s="33">
        <f t="shared" si="12"/>
        <v>39.06</v>
      </c>
      <c r="DP6" s="33">
        <f t="shared" si="12"/>
        <v>46.66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3">
        <f t="shared" si="13"/>
        <v>0.93</v>
      </c>
      <c r="DV6" s="33">
        <f t="shared" si="13"/>
        <v>0.63</v>
      </c>
      <c r="DW6" s="33">
        <f t="shared" si="13"/>
        <v>6.46</v>
      </c>
      <c r="DX6" s="33">
        <f t="shared" si="13"/>
        <v>6.63</v>
      </c>
      <c r="DY6" s="33">
        <f t="shared" si="13"/>
        <v>7.73</v>
      </c>
      <c r="DZ6" s="33">
        <f t="shared" si="13"/>
        <v>8.8699999999999992</v>
      </c>
      <c r="EA6" s="33">
        <f t="shared" si="13"/>
        <v>9.85</v>
      </c>
      <c r="EB6" s="32" t="str">
        <f>IF(EB7="","",IF(EB7="-","【-】","【"&amp;SUBSTITUTE(TEXT(EB7,"#,##0.00"),"-","△")&amp;"】"))</f>
        <v>【12.42】</v>
      </c>
      <c r="EC6" s="33">
        <f>IF(EC7="",NA(),EC7)</f>
        <v>0.69</v>
      </c>
      <c r="ED6" s="33">
        <f t="shared" ref="ED6:EL6" si="14">IF(ED7="",NA(),ED7)</f>
        <v>1.55</v>
      </c>
      <c r="EE6" s="33">
        <f t="shared" si="14"/>
        <v>0.3</v>
      </c>
      <c r="EF6" s="33">
        <f t="shared" si="14"/>
        <v>1.25</v>
      </c>
      <c r="EG6" s="33">
        <f t="shared" si="14"/>
        <v>0.61</v>
      </c>
      <c r="EH6" s="33">
        <f t="shared" si="14"/>
        <v>0.79</v>
      </c>
      <c r="EI6" s="33">
        <f t="shared" si="14"/>
        <v>0.78</v>
      </c>
      <c r="EJ6" s="33">
        <f t="shared" si="14"/>
        <v>0.67</v>
      </c>
      <c r="EK6" s="33">
        <f t="shared" si="14"/>
        <v>0.67</v>
      </c>
      <c r="EL6" s="33">
        <f t="shared" si="14"/>
        <v>0.66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43214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63.02</v>
      </c>
      <c r="O7" s="36">
        <v>99.89</v>
      </c>
      <c r="P7" s="36">
        <v>4384</v>
      </c>
      <c r="Q7" s="36">
        <v>23768</v>
      </c>
      <c r="R7" s="36">
        <v>24.99</v>
      </c>
      <c r="S7" s="36">
        <v>951.1</v>
      </c>
      <c r="T7" s="36">
        <v>23764</v>
      </c>
      <c r="U7" s="36">
        <v>24.45</v>
      </c>
      <c r="V7" s="36">
        <v>971.94</v>
      </c>
      <c r="W7" s="36">
        <v>116.49</v>
      </c>
      <c r="X7" s="36">
        <v>114.26</v>
      </c>
      <c r="Y7" s="36">
        <v>115.94</v>
      </c>
      <c r="Z7" s="36">
        <v>120.63</v>
      </c>
      <c r="AA7" s="36">
        <v>139.66</v>
      </c>
      <c r="AB7" s="36">
        <v>108.96</v>
      </c>
      <c r="AC7" s="36">
        <v>107.37</v>
      </c>
      <c r="AD7" s="36">
        <v>107.57</v>
      </c>
      <c r="AE7" s="36">
        <v>106.55</v>
      </c>
      <c r="AF7" s="36">
        <v>110.01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7.45</v>
      </c>
      <c r="AN7" s="36">
        <v>8.5</v>
      </c>
      <c r="AO7" s="36">
        <v>9.34</v>
      </c>
      <c r="AP7" s="36">
        <v>9.56</v>
      </c>
      <c r="AQ7" s="36">
        <v>2.8</v>
      </c>
      <c r="AR7" s="36">
        <v>0.81</v>
      </c>
      <c r="AS7" s="36">
        <v>15264.63</v>
      </c>
      <c r="AT7" s="36">
        <v>13914.72</v>
      </c>
      <c r="AU7" s="36">
        <v>27560.14</v>
      </c>
      <c r="AV7" s="36">
        <v>154567.26</v>
      </c>
      <c r="AW7" s="36">
        <v>9031.94</v>
      </c>
      <c r="AX7" s="36">
        <v>969.16</v>
      </c>
      <c r="AY7" s="36">
        <v>995.5</v>
      </c>
      <c r="AZ7" s="36">
        <v>915.5</v>
      </c>
      <c r="BA7" s="36">
        <v>963.24</v>
      </c>
      <c r="BB7" s="36">
        <v>381.53</v>
      </c>
      <c r="BC7" s="36">
        <v>264.16000000000003</v>
      </c>
      <c r="BD7" s="36">
        <v>263</v>
      </c>
      <c r="BE7" s="36">
        <v>277.49</v>
      </c>
      <c r="BF7" s="36">
        <v>259.58</v>
      </c>
      <c r="BG7" s="36">
        <v>255.72</v>
      </c>
      <c r="BH7" s="36">
        <v>258.51</v>
      </c>
      <c r="BI7" s="36">
        <v>421.66</v>
      </c>
      <c r="BJ7" s="36">
        <v>414.59</v>
      </c>
      <c r="BK7" s="36">
        <v>404.78</v>
      </c>
      <c r="BL7" s="36">
        <v>400.38</v>
      </c>
      <c r="BM7" s="36">
        <v>393.27</v>
      </c>
      <c r="BN7" s="36">
        <v>283.72000000000003</v>
      </c>
      <c r="BO7" s="36">
        <v>109.62</v>
      </c>
      <c r="BP7" s="36">
        <v>106.14</v>
      </c>
      <c r="BQ7" s="36">
        <v>107.06</v>
      </c>
      <c r="BR7" s="36">
        <v>109.49</v>
      </c>
      <c r="BS7" s="36">
        <v>142.79</v>
      </c>
      <c r="BT7" s="36">
        <v>99.51</v>
      </c>
      <c r="BU7" s="36">
        <v>97.71</v>
      </c>
      <c r="BV7" s="36">
        <v>98.07</v>
      </c>
      <c r="BW7" s="36">
        <v>96.56</v>
      </c>
      <c r="BX7" s="36">
        <v>100.47</v>
      </c>
      <c r="BY7" s="36">
        <v>104.6</v>
      </c>
      <c r="BZ7" s="36">
        <v>211.66</v>
      </c>
      <c r="CA7" s="36">
        <v>221.48</v>
      </c>
      <c r="CB7" s="36">
        <v>217.1</v>
      </c>
      <c r="CC7" s="36">
        <v>212.65</v>
      </c>
      <c r="CD7" s="36">
        <v>163.57</v>
      </c>
      <c r="CE7" s="36">
        <v>171.34</v>
      </c>
      <c r="CF7" s="36">
        <v>173.56</v>
      </c>
      <c r="CG7" s="36">
        <v>172.26</v>
      </c>
      <c r="CH7" s="36">
        <v>177.14</v>
      </c>
      <c r="CI7" s="36">
        <v>169.82</v>
      </c>
      <c r="CJ7" s="36">
        <v>164.21</v>
      </c>
      <c r="CK7" s="36">
        <v>71.89</v>
      </c>
      <c r="CL7" s="36">
        <v>72.19</v>
      </c>
      <c r="CM7" s="36">
        <v>71.709999999999994</v>
      </c>
      <c r="CN7" s="36">
        <v>71.42</v>
      </c>
      <c r="CO7" s="36">
        <v>70.849999999999994</v>
      </c>
      <c r="CP7" s="36">
        <v>56.8</v>
      </c>
      <c r="CQ7" s="36">
        <v>55.84</v>
      </c>
      <c r="CR7" s="36">
        <v>55.68</v>
      </c>
      <c r="CS7" s="36">
        <v>55.64</v>
      </c>
      <c r="CT7" s="36">
        <v>55.13</v>
      </c>
      <c r="CU7" s="36">
        <v>59.8</v>
      </c>
      <c r="CV7" s="36">
        <v>89.68</v>
      </c>
      <c r="CW7" s="36">
        <v>82.55</v>
      </c>
      <c r="CX7" s="36">
        <v>89.02</v>
      </c>
      <c r="CY7" s="36">
        <v>88.83</v>
      </c>
      <c r="CZ7" s="36">
        <v>88.88</v>
      </c>
      <c r="DA7" s="36">
        <v>83.67</v>
      </c>
      <c r="DB7" s="36">
        <v>83.11</v>
      </c>
      <c r="DC7" s="36">
        <v>83.18</v>
      </c>
      <c r="DD7" s="36">
        <v>83.09</v>
      </c>
      <c r="DE7" s="36">
        <v>83</v>
      </c>
      <c r="DF7" s="36">
        <v>89.78</v>
      </c>
      <c r="DG7" s="36">
        <v>36.909999999999997</v>
      </c>
      <c r="DH7" s="36">
        <v>38.1</v>
      </c>
      <c r="DI7" s="36">
        <v>39.07</v>
      </c>
      <c r="DJ7" s="36">
        <v>40.06</v>
      </c>
      <c r="DK7" s="36">
        <v>47.05</v>
      </c>
      <c r="DL7" s="36">
        <v>36.21</v>
      </c>
      <c r="DM7" s="36">
        <v>37.090000000000003</v>
      </c>
      <c r="DN7" s="36">
        <v>38.07</v>
      </c>
      <c r="DO7" s="36">
        <v>39.06</v>
      </c>
      <c r="DP7" s="36">
        <v>46.66</v>
      </c>
      <c r="DQ7" s="36">
        <v>46.31</v>
      </c>
      <c r="DR7" s="36">
        <v>0</v>
      </c>
      <c r="DS7" s="36">
        <v>0</v>
      </c>
      <c r="DT7" s="36">
        <v>0</v>
      </c>
      <c r="DU7" s="36">
        <v>0.93</v>
      </c>
      <c r="DV7" s="36">
        <v>0.63</v>
      </c>
      <c r="DW7" s="36">
        <v>6.46</v>
      </c>
      <c r="DX7" s="36">
        <v>6.63</v>
      </c>
      <c r="DY7" s="36">
        <v>7.73</v>
      </c>
      <c r="DZ7" s="36">
        <v>8.8699999999999992</v>
      </c>
      <c r="EA7" s="36">
        <v>9.85</v>
      </c>
      <c r="EB7" s="36">
        <v>12.42</v>
      </c>
      <c r="EC7" s="36">
        <v>0.69</v>
      </c>
      <c r="ED7" s="36">
        <v>1.55</v>
      </c>
      <c r="EE7" s="36">
        <v>0.3</v>
      </c>
      <c r="EF7" s="36">
        <v>1.25</v>
      </c>
      <c r="EG7" s="36">
        <v>0.61</v>
      </c>
      <c r="EH7" s="36">
        <v>0.79</v>
      </c>
      <c r="EI7" s="36">
        <v>0.78</v>
      </c>
      <c r="EJ7" s="36">
        <v>0.67</v>
      </c>
      <c r="EK7" s="36">
        <v>0.67</v>
      </c>
      <c r="EL7" s="36">
        <v>0.66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temp</cp:lastModifiedBy>
  <dcterms:created xsi:type="dcterms:W3CDTF">2016-02-03T07:13:50Z</dcterms:created>
  <dcterms:modified xsi:type="dcterms:W3CDTF">2016-02-24T09:06:34Z</dcterms:modified>
  <cp:category/>
</cp:coreProperties>
</file>