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15" yWindow="-75" windowWidth="9645" windowHeight="79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<sst xmlns="http://schemas.openxmlformats.org/spreadsheetml/2006/main" count="217" uniqueCount="107">
  <si>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</si>
  <si>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</si>
  <si>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</si>
  <si>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</si>
  <si>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</si>
  <si>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</si>
  <si>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</si>
  <si>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</si>
  <si>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</si>
  <si>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</si>
  <si>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</si>
  <si>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</si>
  <si>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</si>
  <si>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</si>
  <si>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</si>
  <si>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</si>
  <si>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</si>
  <si>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</si>
  <si>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</si>
  <si>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</si>
  <si>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</si>
  <si>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</si>
  <si>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</si>
  <si>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</si>
  <si>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</si>
  <si>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</si>
  <si>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</si>
  <si>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</si>
  <si>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</si>
  <si>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</si>
  <si>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</si>
  <si>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</si>
  <si>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</si>
  <si>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</si>
  <si>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</si>
  <si>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</si>
  <si>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</si>
  <si>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</si>
  <si>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</si>
  <si>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</si>
  <si>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</si>
  <si>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</si>
  <si>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</si>
  <si>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</si>
  <si>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</si>
  <si>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</si>
  <si>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</si>
  <si>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</si>
  <si>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</si>
  <si>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</si>
  <si>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</si>
  <si>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</si>
  <si>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</si>
  <si>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</si>
  <si>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</si>
  <si>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</si>
  <si>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</si>
  <si>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</si>
  <si>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</si>
  <si>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</si>
  <si>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</si>
  <si>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</si>
  <si>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</si>
  <si>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</si>
  <si>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</si>
  <si>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</si>
  <si>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</si>
  <si>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</si>
  <si>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</si>
  <si>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</si>
  <si>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</si>
  <si>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</si>
  <si>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</si>
  <si>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</si>
  <si>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</si>
  <si>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</si>
  <si>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</si>
  <si>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</si>
  <si>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</si>
  <si>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</si>
  <si>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</si>
  <si>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</si>
  <si>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</si>
  <si>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</si>
  <si>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</si>
  <si>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</si>
  <si>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</si>
  <si>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</si>
  <si>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</si>
  <si>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</si>
  <si>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</si>
  <si>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</si>
  <si>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</si>
  <si>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蔵王町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</si>
  <si>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</si>
  <si>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</si>
  <si>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</si>
  <si>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</si>
  <si>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</si>
  <si>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</si>
  <si>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</si>
  <si>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</si>
  <si>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</si>
  <si>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</si>
  <si>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これまで、施設の更新に関して、維持管理を中心に行っていたことから、管路の経年化率が上昇し、老朽化対策が課題となる。今後、これらの課題に対応するためには、多額の財源が必要となるため、平成２８年度より老朽管の詳細な調査を行い、年次更新計画を策定した上で、計画的に整備することに努める。</t>
    <rPh sb="5" eb="7">
      <t>シセツ</t>
    </rPh>
    <rPh sb="8" eb="10">
      <t>コウシン</t>
    </rPh>
    <rPh sb="11" eb="12">
      <t>カン</t>
    </rPh>
    <rPh sb="15" eb="17">
      <t>イジ</t>
    </rPh>
    <rPh sb="17" eb="19">
      <t>カンリ</t>
    </rPh>
    <rPh sb="20" eb="22">
      <t>チュウシン</t>
    </rPh>
    <rPh sb="23" eb="24">
      <t>オコナ</t>
    </rPh>
    <rPh sb="33" eb="35">
      <t>カンロ</t>
    </rPh>
    <rPh sb="36" eb="39">
      <t>ケイネンカ</t>
    </rPh>
    <rPh sb="39" eb="40">
      <t>リツ</t>
    </rPh>
    <rPh sb="41" eb="43">
      <t>ジョウショウ</t>
    </rPh>
    <rPh sb="45" eb="48">
      <t>ロウキュウカ</t>
    </rPh>
    <rPh sb="48" eb="50">
      <t>タイサク</t>
    </rPh>
    <rPh sb="51" eb="53">
      <t>カダイ</t>
    </rPh>
    <rPh sb="57" eb="59">
      <t>コンゴ</t>
    </rPh>
    <rPh sb="64" eb="66">
      <t>カダイ</t>
    </rPh>
    <rPh sb="67" eb="69">
      <t>タイオウ</t>
    </rPh>
    <rPh sb="76" eb="78">
      <t>タガク</t>
    </rPh>
    <rPh sb="79" eb="81">
      <t>ザイゲン</t>
    </rPh>
    <rPh sb="82" eb="84">
      <t>ヒツヨウ</t>
    </rPh>
    <rPh sb="90" eb="92">
      <t>ヘイセイ</t>
    </rPh>
    <rPh sb="94" eb="96">
      <t>ネンド</t>
    </rPh>
    <rPh sb="98" eb="100">
      <t>ロウキュウ</t>
    </rPh>
    <rPh sb="100" eb="101">
      <t>カン</t>
    </rPh>
    <rPh sb="102" eb="104">
      <t>ショウサイ</t>
    </rPh>
    <rPh sb="105" eb="107">
      <t>チョウサ</t>
    </rPh>
    <rPh sb="108" eb="109">
      <t>オコナ</t>
    </rPh>
    <rPh sb="111" eb="113">
      <t>ネンジ</t>
    </rPh>
    <rPh sb="113" eb="115">
      <t>コウシン</t>
    </rPh>
    <rPh sb="115" eb="117">
      <t>ケイカク</t>
    </rPh>
    <phoneticPr fontId="4"/>
  </si>
  <si>
    <t>水道施設の改良については、新規の企業債発行を抑制することで、企業債残高の減少を図り健全経営に取り組んでいる。これから策定する「アセットマネジメント」では、老朽化した資産に対して、適正な規模で収益につながるように、優先度合いを考慮したインフラ整備を盛り込み、安全で安定的な水道供給に努める。</t>
    <rPh sb="0" eb="2">
      <t>スイドウ</t>
    </rPh>
    <rPh sb="2" eb="4">
      <t>シセツ</t>
    </rPh>
    <rPh sb="5" eb="7">
      <t>カイリョウ</t>
    </rPh>
    <rPh sb="13" eb="15">
      <t>シンキ</t>
    </rPh>
    <rPh sb="16" eb="18">
      <t>キギョウ</t>
    </rPh>
    <rPh sb="18" eb="19">
      <t>サイ</t>
    </rPh>
    <rPh sb="19" eb="21">
      <t>ハッコウ</t>
    </rPh>
    <rPh sb="22" eb="24">
      <t>ヨクセイ</t>
    </rPh>
    <rPh sb="30" eb="32">
      <t>キギョウ</t>
    </rPh>
    <rPh sb="32" eb="33">
      <t>サイ</t>
    </rPh>
    <rPh sb="33" eb="35">
      <t>ザンダカ</t>
    </rPh>
    <rPh sb="36" eb="38">
      <t>ゲンショウ</t>
    </rPh>
    <rPh sb="39" eb="40">
      <t>ハカ</t>
    </rPh>
    <rPh sb="41" eb="43">
      <t>ケンゼン</t>
    </rPh>
    <rPh sb="43" eb="45">
      <t>ケイエイ</t>
    </rPh>
    <rPh sb="46" eb="47">
      <t>ト</t>
    </rPh>
    <rPh sb="48" eb="49">
      <t>ク</t>
    </rPh>
    <rPh sb="58" eb="60">
      <t>サクテイ</t>
    </rPh>
    <rPh sb="77" eb="80">
      <t>ロウキュウカ</t>
    </rPh>
    <rPh sb="82" eb="84">
      <t>シサン</t>
    </rPh>
    <rPh sb="85" eb="86">
      <t>タイ</t>
    </rPh>
    <rPh sb="89" eb="91">
      <t>テキセイ</t>
    </rPh>
    <rPh sb="92" eb="94">
      <t>キボ</t>
    </rPh>
    <rPh sb="95" eb="97">
      <t>シュウエキ</t>
    </rPh>
    <rPh sb="106" eb="109">
      <t>ユウセンド</t>
    </rPh>
    <rPh sb="109" eb="110">
      <t>ア</t>
    </rPh>
    <rPh sb="112" eb="114">
      <t>コウリョ</t>
    </rPh>
    <rPh sb="120" eb="122">
      <t>セイビ</t>
    </rPh>
    <rPh sb="123" eb="124">
      <t>モ</t>
    </rPh>
    <rPh sb="125" eb="126">
      <t>コ</t>
    </rPh>
    <rPh sb="128" eb="130">
      <t>アンゼン</t>
    </rPh>
    <rPh sb="131" eb="134">
      <t>アンテイテキ</t>
    </rPh>
    <rPh sb="135" eb="137">
      <t>スイドウ</t>
    </rPh>
    <rPh sb="137" eb="139">
      <t>キョウキュウ</t>
    </rPh>
    <rPh sb="140" eb="141">
      <t>ツト</t>
    </rPh>
    <phoneticPr fontId="4"/>
  </si>
  <si>
    <t>経営の状況としては、現行の料金体系において、各年度黒字決算となっている。また、平成２６年度決算では、累積欠損金が解消したものの、施設利用率は減少傾向で、水道料金に対して、給水原価も高くなっている状況である。今後においては、類似団体より低い施設利用率、料金回収率の向上を図りつつ、より効率的に経費や原価を低めに抑えることを視野に入れることで、引き続き安定的な経営に努める。</t>
    <rPh sb="0" eb="2">
      <t>ケイエイ</t>
    </rPh>
    <rPh sb="3" eb="5">
      <t>ジョウキョウ</t>
    </rPh>
    <rPh sb="10" eb="12">
      <t>ゲンコウ</t>
    </rPh>
    <rPh sb="13" eb="15">
      <t>リョウキン</t>
    </rPh>
    <rPh sb="15" eb="17">
      <t>タイケイ</t>
    </rPh>
    <rPh sb="22" eb="25">
      <t>カクネンド</t>
    </rPh>
    <rPh sb="25" eb="27">
      <t>クロジ</t>
    </rPh>
    <rPh sb="27" eb="29">
      <t>ケッサン</t>
    </rPh>
    <rPh sb="39" eb="41">
      <t>ヘイセイ</t>
    </rPh>
    <rPh sb="43" eb="45">
      <t>ネンド</t>
    </rPh>
    <rPh sb="45" eb="47">
      <t>ケッサン</t>
    </rPh>
    <rPh sb="50" eb="52">
      <t>ルイセキ</t>
    </rPh>
    <rPh sb="52" eb="55">
      <t>ケッソンキン</t>
    </rPh>
    <rPh sb="56" eb="58">
      <t>カイショウ</t>
    </rPh>
    <rPh sb="64" eb="66">
      <t>シセツ</t>
    </rPh>
    <rPh sb="66" eb="69">
      <t>リヨウリツ</t>
    </rPh>
    <rPh sb="70" eb="72">
      <t>ゲンショウ</t>
    </rPh>
    <rPh sb="72" eb="74">
      <t>ケイコウ</t>
    </rPh>
    <rPh sb="76" eb="78">
      <t>スイドウ</t>
    </rPh>
    <rPh sb="78" eb="80">
      <t>リョウキン</t>
    </rPh>
    <rPh sb="81" eb="82">
      <t>タイ</t>
    </rPh>
    <rPh sb="85" eb="87">
      <t>キュウスイ</t>
    </rPh>
    <rPh sb="90" eb="91">
      <t>タカ</t>
    </rPh>
    <rPh sb="97" eb="99">
      <t>ジョウキョウ</t>
    </rPh>
    <rPh sb="103" eb="10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</si>
</sst>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7.0000000000000007E-2</c:v>
                </c:pt>
                <c:pt idx="2">
                  <c:v>0.28999999999999998</c:v>
                </c:pt>
                <c:pt idx="3">
                  <c:v>0.16</c:v>
                </c:pt>
                <c:pt idx="4">
                  <c:v>0.02</c:v>
                </c:pt>
              </c:numCache>
            </c:numRef>
          </c:val>
        </c:ser>
        <c:dLbls>
          <c:showLegendKey val="0"/>
          <c:showVal val="0"/>
          <c:showCatName val="0"/>
          <c:showSerName val="0"/>
          <c:showPercent val="0"/>
          <c:showBubbleSize val="0"/>
        </c:dLbls>
        <c:gapWidth val="150"/>
        <c:axId val="62654720"/>
        <c:axId val="626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62654720"/>
        <c:axId val="62665088"/>
      </c:lineChart>
      <c:dateAx>
        <c:axId val="62654720"/>
        <c:scaling>
          <c:orientation val="minMax"/>
        </c:scaling>
        <c:delete val="1"/>
        <c:axPos val="b"/>
        <c:numFmt formatCode="ge" sourceLinked="1"/>
        <c:majorTickMark val="none"/>
        <c:minorTickMark val="none"/>
        <c:tickLblPos val="none"/>
        <c:crossAx val="62665088"/>
        <c:crosses val="autoZero"/>
        <c:auto val="1"/>
        <c:lblOffset val="100"/>
        <c:baseTimeUnit val="years"/>
      </c:dateAx>
      <c:valAx>
        <c:axId val="626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54.36</c:v>
                </c:pt>
                <c:pt idx="1">
                  <c:v>52.75</c:v>
                </c:pt>
                <c:pt idx="2">
                  <c:v>57.44</c:v>
                </c:pt>
                <c:pt idx="3">
                  <c:v>54.37</c:v>
                </c:pt>
                <c:pt idx="4">
                  <c:v>51.71</c:v>
                </c:pt>
              </c:numCache>
            </c:numRef>
          </c:val>
        </c:ser>
        <c:dLbls>
          <c:showLegendKey val="0"/>
          <c:showVal val="0"/>
          <c:showCatName val="0"/>
          <c:showSerName val="0"/>
          <c:showPercent val="0"/>
          <c:showBubbleSize val="0"/>
        </c:dLbls>
        <c:gapWidth val="150"/>
        <c:axId val="104794752"/>
        <c:axId val="1048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04794752"/>
        <c:axId val="104801024"/>
      </c:lineChart>
      <c:dateAx>
        <c:axId val="104794752"/>
        <c:scaling>
          <c:orientation val="minMax"/>
        </c:scaling>
        <c:delete val="1"/>
        <c:axPos val="b"/>
        <c:numFmt formatCode="ge" sourceLinked="1"/>
        <c:majorTickMark val="none"/>
        <c:minorTickMark val="none"/>
        <c:tickLblPos val="none"/>
        <c:crossAx val="104801024"/>
        <c:crosses val="autoZero"/>
        <c:auto val="1"/>
        <c:lblOffset val="100"/>
        <c:baseTimeUnit val="years"/>
      </c:dateAx>
      <c:valAx>
        <c:axId val="1048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85.5</c:v>
                </c:pt>
                <c:pt idx="1">
                  <c:v>85.03</c:v>
                </c:pt>
                <c:pt idx="2">
                  <c:v>85.59</c:v>
                </c:pt>
                <c:pt idx="3">
                  <c:v>85.62</c:v>
                </c:pt>
                <c:pt idx="4">
                  <c:v>85.58</c:v>
                </c:pt>
              </c:numCache>
            </c:numRef>
          </c:val>
        </c:ser>
        <c:dLbls>
          <c:showLegendKey val="0"/>
          <c:showVal val="0"/>
          <c:showCatName val="0"/>
          <c:showSerName val="0"/>
          <c:showPercent val="0"/>
          <c:showBubbleSize val="0"/>
        </c:dLbls>
        <c:gapWidth val="150"/>
        <c:axId val="104839424"/>
        <c:axId val="1048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04839424"/>
        <c:axId val="104845696"/>
      </c:lineChart>
      <c:dateAx>
        <c:axId val="104839424"/>
        <c:scaling>
          <c:orientation val="minMax"/>
        </c:scaling>
        <c:delete val="1"/>
        <c:axPos val="b"/>
        <c:numFmt formatCode="ge" sourceLinked="1"/>
        <c:majorTickMark val="none"/>
        <c:minorTickMark val="none"/>
        <c:tickLblPos val="none"/>
        <c:crossAx val="104845696"/>
        <c:crosses val="autoZero"/>
        <c:auto val="1"/>
        <c:lblOffset val="100"/>
        <c:baseTimeUnit val="years"/>
      </c:dateAx>
      <c:valAx>
        <c:axId val="1048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114.65</c:v>
                </c:pt>
                <c:pt idx="1">
                  <c:v>110.8</c:v>
                </c:pt>
                <c:pt idx="2">
                  <c:v>116.98</c:v>
                </c:pt>
                <c:pt idx="3">
                  <c:v>116.87</c:v>
                </c:pt>
                <c:pt idx="4">
                  <c:v>111.37</c:v>
                </c:pt>
              </c:numCache>
            </c:numRef>
          </c:val>
        </c:ser>
        <c:dLbls>
          <c:showLegendKey val="0"/>
          <c:showVal val="0"/>
          <c:showCatName val="0"/>
          <c:showSerName val="0"/>
          <c:showPercent val="0"/>
          <c:showBubbleSize val="0"/>
        </c:dLbls>
        <c:gapWidth val="150"/>
        <c:axId val="62691200"/>
        <c:axId val="626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62691200"/>
        <c:axId val="62697472"/>
      </c:lineChart>
      <c:dateAx>
        <c:axId val="62691200"/>
        <c:scaling>
          <c:orientation val="minMax"/>
        </c:scaling>
        <c:delete val="1"/>
        <c:axPos val="b"/>
        <c:numFmt formatCode="ge" sourceLinked="1"/>
        <c:majorTickMark val="none"/>
        <c:minorTickMark val="none"/>
        <c:tickLblPos val="none"/>
        <c:crossAx val="62697472"/>
        <c:crosses val="autoZero"/>
        <c:auto val="1"/>
        <c:lblOffset val="100"/>
        <c:baseTimeUnit val="years"/>
      </c:dateAx>
      <c:valAx>
        <c:axId val="6269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6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38.42</c:v>
                </c:pt>
                <c:pt idx="1">
                  <c:v>40.42</c:v>
                </c:pt>
                <c:pt idx="2">
                  <c:v>42.13</c:v>
                </c:pt>
                <c:pt idx="3">
                  <c:v>43.89</c:v>
                </c:pt>
                <c:pt idx="4">
                  <c:v>48.62</c:v>
                </c:pt>
              </c:numCache>
            </c:numRef>
          </c:val>
        </c:ser>
        <c:dLbls>
          <c:showLegendKey val="0"/>
          <c:showVal val="0"/>
          <c:showCatName val="0"/>
          <c:showSerName val="0"/>
          <c:showPercent val="0"/>
          <c:showBubbleSize val="0"/>
        </c:dLbls>
        <c:gapWidth val="150"/>
        <c:axId val="62715392"/>
        <c:axId val="627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62715392"/>
        <c:axId val="62717312"/>
      </c:lineChart>
      <c:dateAx>
        <c:axId val="62715392"/>
        <c:scaling>
          <c:orientation val="minMax"/>
        </c:scaling>
        <c:delete val="1"/>
        <c:axPos val="b"/>
        <c:numFmt formatCode="ge" sourceLinked="1"/>
        <c:majorTickMark val="none"/>
        <c:minorTickMark val="none"/>
        <c:tickLblPos val="none"/>
        <c:crossAx val="62717312"/>
        <c:crosses val="autoZero"/>
        <c:auto val="1"/>
        <c:lblOffset val="100"/>
        <c:baseTimeUnit val="years"/>
      </c:dateAx>
      <c:valAx>
        <c:axId val="627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34.979999999999997</c:v>
                </c:pt>
                <c:pt idx="1">
                  <c:v>34.979999999999997</c:v>
                </c:pt>
                <c:pt idx="2">
                  <c:v>34.979999999999997</c:v>
                </c:pt>
                <c:pt idx="3">
                  <c:v>34.96</c:v>
                </c:pt>
                <c:pt idx="4">
                  <c:v>34.96</c:v>
                </c:pt>
              </c:numCache>
            </c:numRef>
          </c:val>
        </c:ser>
        <c:dLbls>
          <c:showLegendKey val="0"/>
          <c:showVal val="0"/>
          <c:showCatName val="0"/>
          <c:showSerName val="0"/>
          <c:showPercent val="0"/>
          <c:showBubbleSize val="0"/>
        </c:dLbls>
        <c:gapWidth val="150"/>
        <c:axId val="69313664"/>
        <c:axId val="693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69313664"/>
        <c:axId val="69315584"/>
      </c:lineChart>
      <c:dateAx>
        <c:axId val="69313664"/>
        <c:scaling>
          <c:orientation val="minMax"/>
        </c:scaling>
        <c:delete val="1"/>
        <c:axPos val="b"/>
        <c:numFmt formatCode="ge" sourceLinked="1"/>
        <c:majorTickMark val="none"/>
        <c:minorTickMark val="none"/>
        <c:tickLblPos val="none"/>
        <c:crossAx val="69315584"/>
        <c:crosses val="autoZero"/>
        <c:auto val="1"/>
        <c:lblOffset val="100"/>
        <c:baseTimeUnit val="years"/>
      </c:dateAx>
      <c:valAx>
        <c:axId val="693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121.16</c:v>
                </c:pt>
                <c:pt idx="1">
                  <c:v>118.47</c:v>
                </c:pt>
                <c:pt idx="2">
                  <c:v>91.22</c:v>
                </c:pt>
                <c:pt idx="3">
                  <c:v>81.010000000000005</c:v>
                </c:pt>
                <c:pt idx="4" formatCode="#,##0.00;&quot;△&quot;#,##0.00">
                  <c:v>0</c:v>
                </c:pt>
              </c:numCache>
            </c:numRef>
          </c:val>
        </c:ser>
        <c:dLbls>
          <c:showLegendKey val="0"/>
          <c:showVal val="0"/>
          <c:showCatName val="0"/>
          <c:showSerName val="0"/>
          <c:showPercent val="0"/>
          <c:showBubbleSize val="0"/>
        </c:dLbls>
        <c:gapWidth val="150"/>
        <c:axId val="102505088"/>
        <c:axId val="1025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02505088"/>
        <c:axId val="102511360"/>
      </c:lineChart>
      <c:dateAx>
        <c:axId val="102505088"/>
        <c:scaling>
          <c:orientation val="minMax"/>
        </c:scaling>
        <c:delete val="1"/>
        <c:axPos val="b"/>
        <c:numFmt formatCode="ge" sourceLinked="1"/>
        <c:majorTickMark val="none"/>
        <c:minorTickMark val="none"/>
        <c:tickLblPos val="none"/>
        <c:crossAx val="102511360"/>
        <c:crosses val="autoZero"/>
        <c:auto val="1"/>
        <c:lblOffset val="100"/>
        <c:baseTimeUnit val="years"/>
      </c:dateAx>
      <c:valAx>
        <c:axId val="10251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5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1389.25</c:v>
                </c:pt>
                <c:pt idx="1">
                  <c:v>1352.39</c:v>
                </c:pt>
                <c:pt idx="2">
                  <c:v>1053.5</c:v>
                </c:pt>
                <c:pt idx="3">
                  <c:v>1416.52</c:v>
                </c:pt>
                <c:pt idx="4">
                  <c:v>313.10000000000002</c:v>
                </c:pt>
              </c:numCache>
            </c:numRef>
          </c:val>
        </c:ser>
        <c:dLbls>
          <c:showLegendKey val="0"/>
          <c:showVal val="0"/>
          <c:showCatName val="0"/>
          <c:showSerName val="0"/>
          <c:showPercent val="0"/>
          <c:showBubbleSize val="0"/>
        </c:dLbls>
        <c:gapWidth val="150"/>
        <c:axId val="102529664"/>
        <c:axId val="1025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02529664"/>
        <c:axId val="102556416"/>
      </c:lineChart>
      <c:dateAx>
        <c:axId val="102529664"/>
        <c:scaling>
          <c:orientation val="minMax"/>
        </c:scaling>
        <c:delete val="1"/>
        <c:axPos val="b"/>
        <c:numFmt formatCode="ge" sourceLinked="1"/>
        <c:majorTickMark val="none"/>
        <c:minorTickMark val="none"/>
        <c:tickLblPos val="none"/>
        <c:crossAx val="102556416"/>
        <c:crosses val="autoZero"/>
        <c:auto val="1"/>
        <c:lblOffset val="100"/>
        <c:baseTimeUnit val="years"/>
      </c:dateAx>
      <c:valAx>
        <c:axId val="10255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5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547.19000000000005</c:v>
                </c:pt>
                <c:pt idx="1">
                  <c:v>534.29999999999995</c:v>
                </c:pt>
                <c:pt idx="2">
                  <c:v>449.28</c:v>
                </c:pt>
                <c:pt idx="3">
                  <c:v>431.61</c:v>
                </c:pt>
                <c:pt idx="4">
                  <c:v>407.12</c:v>
                </c:pt>
              </c:numCache>
            </c:numRef>
          </c:val>
        </c:ser>
        <c:dLbls>
          <c:showLegendKey val="0"/>
          <c:showVal val="0"/>
          <c:showCatName val="0"/>
          <c:showSerName val="0"/>
          <c:showPercent val="0"/>
          <c:showBubbleSize val="0"/>
        </c:dLbls>
        <c:gapWidth val="150"/>
        <c:axId val="104685952"/>
        <c:axId val="1046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04685952"/>
        <c:axId val="104687872"/>
      </c:lineChart>
      <c:dateAx>
        <c:axId val="104685952"/>
        <c:scaling>
          <c:orientation val="minMax"/>
        </c:scaling>
        <c:delete val="1"/>
        <c:axPos val="b"/>
        <c:numFmt formatCode="ge" sourceLinked="1"/>
        <c:majorTickMark val="none"/>
        <c:minorTickMark val="none"/>
        <c:tickLblPos val="none"/>
        <c:crossAx val="104687872"/>
        <c:crosses val="autoZero"/>
        <c:auto val="1"/>
        <c:lblOffset val="100"/>
        <c:baseTimeUnit val="years"/>
      </c:dateAx>
      <c:valAx>
        <c:axId val="10468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93.2</c:v>
                </c:pt>
                <c:pt idx="1">
                  <c:v>89.89</c:v>
                </c:pt>
                <c:pt idx="2">
                  <c:v>99.32</c:v>
                </c:pt>
                <c:pt idx="3">
                  <c:v>97.87</c:v>
                </c:pt>
                <c:pt idx="4">
                  <c:v>96.29</c:v>
                </c:pt>
              </c:numCache>
            </c:numRef>
          </c:val>
        </c:ser>
        <c:dLbls>
          <c:showLegendKey val="0"/>
          <c:showVal val="0"/>
          <c:showCatName val="0"/>
          <c:showSerName val="0"/>
          <c:showPercent val="0"/>
          <c:showBubbleSize val="0"/>
        </c:dLbls>
        <c:gapWidth val="150"/>
        <c:axId val="104722432"/>
        <c:axId val="1047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04722432"/>
        <c:axId val="104724352"/>
      </c:lineChart>
      <c:dateAx>
        <c:axId val="104722432"/>
        <c:scaling>
          <c:orientation val="minMax"/>
        </c:scaling>
        <c:delete val="1"/>
        <c:axPos val="b"/>
        <c:numFmt formatCode="ge" sourceLinked="1"/>
        <c:majorTickMark val="none"/>
        <c:minorTickMark val="none"/>
        <c:tickLblPos val="none"/>
        <c:crossAx val="104724352"/>
        <c:crosses val="autoZero"/>
        <c:auto val="1"/>
        <c:lblOffset val="100"/>
        <c:baseTimeUnit val="years"/>
      </c:dateAx>
      <c:valAx>
        <c:axId val="1047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264.57</c:v>
                </c:pt>
                <c:pt idx="1">
                  <c:v>271.16000000000003</c:v>
                </c:pt>
                <c:pt idx="2">
                  <c:v>247.71</c:v>
                </c:pt>
                <c:pt idx="3">
                  <c:v>253.57</c:v>
                </c:pt>
                <c:pt idx="4">
                  <c:v>260.3</c:v>
                </c:pt>
              </c:numCache>
            </c:numRef>
          </c:val>
        </c:ser>
        <c:dLbls>
          <c:showLegendKey val="0"/>
          <c:showVal val="0"/>
          <c:showCatName val="0"/>
          <c:showSerName val="0"/>
          <c:showPercent val="0"/>
          <c:showBubbleSize val="0"/>
        </c:dLbls>
        <c:gapWidth val="150"/>
        <c:axId val="104745984"/>
        <c:axId val="1047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04745984"/>
        <c:axId val="104764544"/>
      </c:lineChart>
      <c:dateAx>
        <c:axId val="104745984"/>
        <c:scaling>
          <c:orientation val="minMax"/>
        </c:scaling>
        <c:delete val="1"/>
        <c:axPos val="b"/>
        <c:numFmt formatCode="ge" sourceLinked="1"/>
        <c:majorTickMark val="none"/>
        <c:minorTickMark val="none"/>
        <c:tickLblPos val="none"/>
        <c:crossAx val="104764544"/>
        <c:crosses val="autoZero"/>
        <c:auto val="1"/>
        <c:lblOffset val="100"/>
        <c:baseTimeUnit val="years"/>
      </c:dateAx>
      <c:valAx>
        <c:axId val="1047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宮城県　蔵王町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0" t="s">
        <v>1</v>
      </c>
      <c r="C7" s="81"/>
      <c r="D7" s="81"/>
      <c r="E7" s="81"/>
      <c r="F7" s="81"/>
      <c r="G7" s="81"/>
      <c r="H7" s="81"/>
      <c r="I7" s="82"/>
      <c r="J7" s="80" t="s">
        <v>2</v>
      </c>
      <c r="K7" s="81"/>
      <c r="L7" s="81"/>
      <c r="M7" s="81"/>
      <c r="N7" s="81"/>
      <c r="O7" s="81"/>
      <c r="P7" s="81"/>
      <c r="Q7" s="82"/>
      <c r="R7" s="80" t="s">
        <v>3</v>
      </c>
      <c r="S7" s="81"/>
      <c r="T7" s="81"/>
      <c r="U7" s="81"/>
      <c r="V7" s="81"/>
      <c r="W7" s="81"/>
      <c r="X7" s="81"/>
      <c r="Y7" s="82"/>
      <c r="Z7" s="80" t="s">
        <v>4</v>
      </c>
      <c r="AA7" s="81"/>
      <c r="AB7" s="81"/>
      <c r="AC7" s="81"/>
      <c r="AD7" s="81"/>
      <c r="AE7" s="81"/>
      <c r="AF7" s="81"/>
      <c r="AG7" s="82"/>
      <c r="AH7" s="3"/>
      <c r="AI7" s="80" t="s">
        <v>5</v>
      </c>
      <c r="AJ7" s="81"/>
      <c r="AK7" s="81"/>
      <c r="AL7" s="81"/>
      <c r="AM7" s="81"/>
      <c r="AN7" s="81"/>
      <c r="AO7" s="81"/>
      <c r="AP7" s="82"/>
      <c r="AQ7" s="69" t="s">
        <v>6</v>
      </c>
      <c r="AR7" s="69"/>
      <c r="AS7" s="69"/>
      <c r="AT7" s="69"/>
      <c r="AU7" s="69"/>
      <c r="AV7" s="69"/>
      <c r="AW7" s="69"/>
      <c r="AX7" s="69"/>
      <c r="AY7" s="69" t="s">
        <v>7</v>
      </c>
      <c r="AZ7" s="69"/>
      <c r="BA7" s="69"/>
      <c r="BB7" s="69"/>
      <c r="BC7" s="69"/>
      <c r="BD7" s="69"/>
      <c r="BE7" s="69"/>
      <c r="BF7" s="69"/>
      <c r="BG7" s="3"/>
      <c r="BH7" s="3"/>
      <c r="BI7" s="3"/>
      <c r="BJ7" s="3"/>
      <c r="BK7" s="3"/>
      <c r="BL7" s="4" t="s">
        <v>8</v>
      </c>
      <c r="BM7" s="5"/>
      <c r="BN7" s="5"/>
      <c r="BO7" s="5"/>
      <c r="BP7" s="5"/>
      <c r="BQ7" s="5"/>
      <c r="BR7" s="5"/>
      <c r="BS7" s="5"/>
      <c r="BT7" s="5"/>
      <c r="BU7" s="5"/>
      <c r="BV7" s="5"/>
      <c r="BW7" s="5"/>
      <c r="BX7" s="5"/>
      <c r="BY7" s="6"/>
    </row>
    <row r="8" spans="1:78" ht="18.75" customHeight="1">
      <c r="A8" s="2"/>
      <c r="B8" s="72" t="str">
        <f>データ!I6</f>
        <v>法適用</v>
      </c>
      <c r="C8" s="73"/>
      <c r="D8" s="73"/>
      <c r="E8" s="73"/>
      <c r="F8" s="73"/>
      <c r="G8" s="73"/>
      <c r="H8" s="73"/>
      <c r="I8" s="74"/>
      <c r="J8" s="72" t="str">
        <f>データ!J6</f>
        <v>水道事業</v>
      </c>
      <c r="K8" s="73"/>
      <c r="L8" s="73"/>
      <c r="M8" s="73"/>
      <c r="N8" s="73"/>
      <c r="O8" s="73"/>
      <c r="P8" s="73"/>
      <c r="Q8" s="74"/>
      <c r="R8" s="72" t="str">
        <f>データ!K6</f>
        <v>末端給水事業</v>
      </c>
      <c r="S8" s="73"/>
      <c r="T8" s="73"/>
      <c r="U8" s="73"/>
      <c r="V8" s="73"/>
      <c r="W8" s="73"/>
      <c r="X8" s="73"/>
      <c r="Y8" s="74"/>
      <c r="Z8" s="72" t="str">
        <f>データ!L6</f>
        <v>A7</v>
      </c>
      <c r="AA8" s="73"/>
      <c r="AB8" s="73"/>
      <c r="AC8" s="73"/>
      <c r="AD8" s="73"/>
      <c r="AE8" s="73"/>
      <c r="AF8" s="73"/>
      <c r="AG8" s="74"/>
      <c r="AH8" s="3"/>
      <c r="AI8" s="75">
        <f>データ!Q6</f>
        <v>12736</v>
      </c>
      <c r="AJ8" s="76"/>
      <c r="AK8" s="76"/>
      <c r="AL8" s="76"/>
      <c r="AM8" s="76"/>
      <c r="AN8" s="76"/>
      <c r="AO8" s="76"/>
      <c r="AP8" s="77"/>
      <c r="AQ8" s="57">
        <f>データ!R6</f>
        <v>152.83000000000001</v>
      </c>
      <c r="AR8" s="57"/>
      <c r="AS8" s="57"/>
      <c r="AT8" s="57"/>
      <c r="AU8" s="57"/>
      <c r="AV8" s="57"/>
      <c r="AW8" s="57"/>
      <c r="AX8" s="57"/>
      <c r="AY8" s="57">
        <f>データ!S6</f>
        <v>83.33</v>
      </c>
      <c r="AZ8" s="57"/>
      <c r="BA8" s="57"/>
      <c r="BB8" s="57"/>
      <c r="BC8" s="57"/>
      <c r="BD8" s="57"/>
      <c r="BE8" s="57"/>
      <c r="BF8" s="57"/>
      <c r="BG8" s="3"/>
      <c r="BH8" s="3"/>
      <c r="BI8" s="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c r="J9" s="69" t="s">
        <v>12</v>
      </c>
      <c r="K9" s="69"/>
      <c r="L9" s="69"/>
      <c r="M9" s="69"/>
      <c r="N9" s="69"/>
      <c r="O9" s="69"/>
      <c r="P9" s="69"/>
      <c r="Q9" s="69"/>
      <c r="R9" s="69" t="s">
        <v>13</v>
      </c>
      <c r="S9" s="69"/>
      <c r="T9" s="69"/>
      <c r="U9" s="69"/>
      <c r="V9" s="69"/>
      <c r="W9" s="69"/>
      <c r="X9" s="69"/>
      <c r="Y9" s="69"/>
      <c r="Z9" s="69" t="s">
        <v>14</v>
      </c>
      <c r="AA9" s="69"/>
      <c r="AB9" s="69"/>
      <c r="AC9" s="69"/>
      <c r="AD9" s="69"/>
      <c r="AE9" s="69"/>
      <c r="AF9" s="69"/>
      <c r="AG9" s="69"/>
      <c r="AH9" s="3"/>
      <c r="AI9" s="69" t="s">
        <v>15</v>
      </c>
      <c r="AJ9" s="69"/>
      <c r="AK9" s="69"/>
      <c r="AL9" s="69"/>
      <c r="AM9" s="69"/>
      <c r="AN9" s="69"/>
      <c r="AO9" s="69"/>
      <c r="AP9" s="69"/>
      <c r="AQ9" s="69" t="s">
        <v>16</v>
      </c>
      <c r="AR9" s="69"/>
      <c r="AS9" s="69"/>
      <c r="AT9" s="69"/>
      <c r="AU9" s="69"/>
      <c r="AV9" s="69"/>
      <c r="AW9" s="69"/>
      <c r="AX9" s="69"/>
      <c r="AY9" s="69" t="s">
        <v>17</v>
      </c>
      <c r="AZ9" s="69"/>
      <c r="BA9" s="69"/>
      <c r="BB9" s="69"/>
      <c r="BC9" s="69"/>
      <c r="BD9" s="69"/>
      <c r="BE9" s="69"/>
      <c r="BF9" s="69"/>
      <c r="BG9" s="3"/>
      <c r="BH9" s="3"/>
      <c r="BI9" s="3"/>
      <c r="BJ9" s="3"/>
      <c r="BK9" s="3"/>
      <c r="BL9" s="70" t="s">
        <v>18</v>
      </c>
      <c r="BM9" s="71"/>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58.22</v>
      </c>
      <c r="K10" s="57"/>
      <c r="L10" s="57"/>
      <c r="M10" s="57"/>
      <c r="N10" s="57"/>
      <c r="O10" s="57"/>
      <c r="P10" s="57"/>
      <c r="Q10" s="57"/>
      <c r="R10" s="57">
        <f>データ!O6</f>
        <v>94.65</v>
      </c>
      <c r="S10" s="57"/>
      <c r="T10" s="57"/>
      <c r="U10" s="57"/>
      <c r="V10" s="57"/>
      <c r="W10" s="57"/>
      <c r="X10" s="57"/>
      <c r="Y10" s="57"/>
      <c r="Z10" s="65">
        <f>データ!P6</f>
        <v>4212</v>
      </c>
      <c r="AA10" s="65"/>
      <c r="AB10" s="65"/>
      <c r="AC10" s="65"/>
      <c r="AD10" s="65"/>
      <c r="AE10" s="65"/>
      <c r="AF10" s="65"/>
      <c r="AG10" s="65"/>
      <c r="AH10" s="2"/>
      <c r="AI10" s="65">
        <f>データ!T6</f>
        <v>12003</v>
      </c>
      <c r="AJ10" s="65"/>
      <c r="AK10" s="65"/>
      <c r="AL10" s="65"/>
      <c r="AM10" s="65"/>
      <c r="AN10" s="65"/>
      <c r="AO10" s="65"/>
      <c r="AP10" s="65"/>
      <c r="AQ10" s="57">
        <f>データ!U6</f>
        <v>62.99</v>
      </c>
      <c r="AR10" s="57"/>
      <c r="AS10" s="57"/>
      <c r="AT10" s="57"/>
      <c r="AU10" s="57"/>
      <c r="AV10" s="57"/>
      <c r="AW10" s="57"/>
      <c r="AX10" s="57"/>
      <c r="AY10" s="57">
        <f>データ!V6</f>
        <v>190.55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43010</v>
      </c>
      <c r="D6" s="31">
        <f t="shared" si="3"/>
        <v>46</v>
      </c>
      <c r="E6" s="31">
        <f t="shared" si="3"/>
        <v>1</v>
      </c>
      <c r="F6" s="31">
        <f t="shared" si="3"/>
        <v>0</v>
      </c>
      <c r="G6" s="31">
        <f t="shared" si="3"/>
        <v>1</v>
      </c>
      <c r="H6" s="31" t="str">
        <f t="shared" si="3"/>
        <v>宮城県　蔵王町</v>
      </c>
      <c r="I6" s="31" t="str">
        <f t="shared" si="3"/>
        <v>法適用</v>
      </c>
      <c r="J6" s="31" t="str">
        <f t="shared" si="3"/>
        <v>水道事業</v>
      </c>
      <c r="K6" s="31" t="str">
        <f t="shared" si="3"/>
        <v>末端給水事業</v>
      </c>
      <c r="L6" s="31" t="str">
        <f t="shared" si="3"/>
        <v>A7</v>
      </c>
      <c r="M6" s="32" t="str">
        <f t="shared" si="3"/>
        <v>-</v>
      </c>
      <c r="N6" s="32">
        <f t="shared" si="3"/>
        <v>58.22</v>
      </c>
      <c r="O6" s="32">
        <f t="shared" si="3"/>
        <v>94.65</v>
      </c>
      <c r="P6" s="32">
        <f t="shared" si="3"/>
        <v>4212</v>
      </c>
      <c r="Q6" s="32">
        <f t="shared" si="3"/>
        <v>12736</v>
      </c>
      <c r="R6" s="32">
        <f t="shared" si="3"/>
        <v>152.83000000000001</v>
      </c>
      <c r="S6" s="32">
        <f t="shared" si="3"/>
        <v>83.33</v>
      </c>
      <c r="T6" s="32">
        <f t="shared" si="3"/>
        <v>12003</v>
      </c>
      <c r="U6" s="32">
        <f t="shared" si="3"/>
        <v>62.99</v>
      </c>
      <c r="V6" s="32">
        <f t="shared" si="3"/>
        <v>190.55</v>
      </c>
      <c r="W6" s="33">
        <f>IF(W7="",NA(),W7)</f>
        <v>114.65</v>
      </c>
      <c r="X6" s="33">
        <f t="shared" ref="X6:AF6" si="4">IF(X7="",NA(),X7)</f>
        <v>110.8</v>
      </c>
      <c r="Y6" s="33">
        <f t="shared" si="4"/>
        <v>116.98</v>
      </c>
      <c r="Z6" s="33">
        <f t="shared" si="4"/>
        <v>116.87</v>
      </c>
      <c r="AA6" s="33">
        <f t="shared" si="4"/>
        <v>111.37</v>
      </c>
      <c r="AB6" s="33">
        <f t="shared" si="4"/>
        <v>111.1</v>
      </c>
      <c r="AC6" s="33">
        <f t="shared" si="4"/>
        <v>109.08</v>
      </c>
      <c r="AD6" s="33">
        <f t="shared" si="4"/>
        <v>108.33</v>
      </c>
      <c r="AE6" s="33">
        <f t="shared" si="4"/>
        <v>107.95</v>
      </c>
      <c r="AF6" s="33">
        <f t="shared" si="4"/>
        <v>109.49</v>
      </c>
      <c r="AG6" s="32" t="str">
        <f>IF(AG7="","",IF(AG7="-","【-】","【"&amp;SUBSTITUTE(TEXT(AG7,"#,##0.00"),"-","△")&amp;"】"))</f>
        <v>【113.03】</v>
      </c>
      <c r="AH6" s="33">
        <f>IF(AH7="",NA(),AH7)</f>
        <v>121.16</v>
      </c>
      <c r="AI6" s="33">
        <f t="shared" ref="AI6:AQ6" si="5">IF(AI7="",NA(),AI7)</f>
        <v>118.47</v>
      </c>
      <c r="AJ6" s="33">
        <f t="shared" si="5"/>
        <v>91.22</v>
      </c>
      <c r="AK6" s="33">
        <f t="shared" si="5"/>
        <v>81.010000000000005</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1389.25</v>
      </c>
      <c r="AT6" s="33">
        <f t="shared" ref="AT6:BB6" si="6">IF(AT7="",NA(),AT7)</f>
        <v>1352.39</v>
      </c>
      <c r="AU6" s="33">
        <f t="shared" si="6"/>
        <v>1053.5</v>
      </c>
      <c r="AV6" s="33">
        <f t="shared" si="6"/>
        <v>1416.52</v>
      </c>
      <c r="AW6" s="33">
        <f t="shared" si="6"/>
        <v>313.10000000000002</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547.19000000000005</v>
      </c>
      <c r="BE6" s="33">
        <f t="shared" ref="BE6:BM6" si="7">IF(BE7="",NA(),BE7)</f>
        <v>534.29999999999995</v>
      </c>
      <c r="BF6" s="33">
        <f t="shared" si="7"/>
        <v>449.28</v>
      </c>
      <c r="BG6" s="33">
        <f t="shared" si="7"/>
        <v>431.61</v>
      </c>
      <c r="BH6" s="33">
        <f t="shared" si="7"/>
        <v>407.12</v>
      </c>
      <c r="BI6" s="33">
        <f t="shared" si="7"/>
        <v>462.52</v>
      </c>
      <c r="BJ6" s="33">
        <f t="shared" si="7"/>
        <v>474.06</v>
      </c>
      <c r="BK6" s="33">
        <f t="shared" si="7"/>
        <v>458</v>
      </c>
      <c r="BL6" s="33">
        <f t="shared" si="7"/>
        <v>443.13</v>
      </c>
      <c r="BM6" s="33">
        <f t="shared" si="7"/>
        <v>442.54</v>
      </c>
      <c r="BN6" s="32" t="str">
        <f>IF(BN7="","",IF(BN7="-","【-】","【"&amp;SUBSTITUTE(TEXT(BN7,"#,##0.00"),"-","△")&amp;"】"))</f>
        <v>【283.72】</v>
      </c>
      <c r="BO6" s="33">
        <f>IF(BO7="",NA(),BO7)</f>
        <v>93.2</v>
      </c>
      <c r="BP6" s="33">
        <f t="shared" ref="BP6:BX6" si="8">IF(BP7="",NA(),BP7)</f>
        <v>89.89</v>
      </c>
      <c r="BQ6" s="33">
        <f t="shared" si="8"/>
        <v>99.32</v>
      </c>
      <c r="BR6" s="33">
        <f t="shared" si="8"/>
        <v>97.87</v>
      </c>
      <c r="BS6" s="33">
        <f t="shared" si="8"/>
        <v>96.29</v>
      </c>
      <c r="BT6" s="33">
        <f t="shared" si="8"/>
        <v>99.71</v>
      </c>
      <c r="BU6" s="33">
        <f t="shared" si="8"/>
        <v>96.62</v>
      </c>
      <c r="BV6" s="33">
        <f t="shared" si="8"/>
        <v>96.27</v>
      </c>
      <c r="BW6" s="33">
        <f t="shared" si="8"/>
        <v>95.4</v>
      </c>
      <c r="BX6" s="33">
        <f t="shared" si="8"/>
        <v>98.6</v>
      </c>
      <c r="BY6" s="32" t="str">
        <f>IF(BY7="","",IF(BY7="-","【-】","【"&amp;SUBSTITUTE(TEXT(BY7,"#,##0.00"),"-","△")&amp;"】"))</f>
        <v>【104.60】</v>
      </c>
      <c r="BZ6" s="33">
        <f>IF(BZ7="",NA(),BZ7)</f>
        <v>264.57</v>
      </c>
      <c r="CA6" s="33">
        <f t="shared" ref="CA6:CI6" si="9">IF(CA7="",NA(),CA7)</f>
        <v>271.16000000000003</v>
      </c>
      <c r="CB6" s="33">
        <f t="shared" si="9"/>
        <v>247.71</v>
      </c>
      <c r="CC6" s="33">
        <f t="shared" si="9"/>
        <v>253.57</v>
      </c>
      <c r="CD6" s="33">
        <f t="shared" si="9"/>
        <v>260.3</v>
      </c>
      <c r="CE6" s="33">
        <f t="shared" si="9"/>
        <v>176.84</v>
      </c>
      <c r="CF6" s="33">
        <f t="shared" si="9"/>
        <v>184.53</v>
      </c>
      <c r="CG6" s="33">
        <f t="shared" si="9"/>
        <v>186.94</v>
      </c>
      <c r="CH6" s="33">
        <f t="shared" si="9"/>
        <v>186.15</v>
      </c>
      <c r="CI6" s="33">
        <f t="shared" si="9"/>
        <v>181.67</v>
      </c>
      <c r="CJ6" s="32" t="str">
        <f>IF(CJ7="","",IF(CJ7="-","【-】","【"&amp;SUBSTITUTE(TEXT(CJ7,"#,##0.00"),"-","△")&amp;"】"))</f>
        <v>【164.21】</v>
      </c>
      <c r="CK6" s="33">
        <f>IF(CK7="",NA(),CK7)</f>
        <v>54.36</v>
      </c>
      <c r="CL6" s="33">
        <f t="shared" ref="CL6:CT6" si="10">IF(CL7="",NA(),CL7)</f>
        <v>52.75</v>
      </c>
      <c r="CM6" s="33">
        <f t="shared" si="10"/>
        <v>57.44</v>
      </c>
      <c r="CN6" s="33">
        <f t="shared" si="10"/>
        <v>54.37</v>
      </c>
      <c r="CO6" s="33">
        <f t="shared" si="10"/>
        <v>51.71</v>
      </c>
      <c r="CP6" s="33">
        <f t="shared" si="10"/>
        <v>53.5</v>
      </c>
      <c r="CQ6" s="33">
        <f t="shared" si="10"/>
        <v>52.9</v>
      </c>
      <c r="CR6" s="33">
        <f t="shared" si="10"/>
        <v>54.51</v>
      </c>
      <c r="CS6" s="33">
        <f t="shared" si="10"/>
        <v>54.47</v>
      </c>
      <c r="CT6" s="33">
        <f t="shared" si="10"/>
        <v>53.61</v>
      </c>
      <c r="CU6" s="32" t="str">
        <f>IF(CU7="","",IF(CU7="-","【-】","【"&amp;SUBSTITUTE(TEXT(CU7,"#,##0.00"),"-","△")&amp;"】"))</f>
        <v>【59.80】</v>
      </c>
      <c r="CV6" s="33">
        <f>IF(CV7="",NA(),CV7)</f>
        <v>85.5</v>
      </c>
      <c r="CW6" s="33">
        <f t="shared" ref="CW6:DE6" si="11">IF(CW7="",NA(),CW7)</f>
        <v>85.03</v>
      </c>
      <c r="CX6" s="33">
        <f t="shared" si="11"/>
        <v>85.59</v>
      </c>
      <c r="CY6" s="33">
        <f t="shared" si="11"/>
        <v>85.62</v>
      </c>
      <c r="CZ6" s="33">
        <f t="shared" si="11"/>
        <v>85.58</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38.42</v>
      </c>
      <c r="DH6" s="33">
        <f t="shared" ref="DH6:DP6" si="12">IF(DH7="",NA(),DH7)</f>
        <v>40.42</v>
      </c>
      <c r="DI6" s="33">
        <f t="shared" si="12"/>
        <v>42.13</v>
      </c>
      <c r="DJ6" s="33">
        <f t="shared" si="12"/>
        <v>43.89</v>
      </c>
      <c r="DK6" s="33">
        <f t="shared" si="12"/>
        <v>48.62</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34.979999999999997</v>
      </c>
      <c r="DS6" s="33">
        <f t="shared" ref="DS6:EA6" si="13">IF(DS7="",NA(),DS7)</f>
        <v>34.979999999999997</v>
      </c>
      <c r="DT6" s="33">
        <f t="shared" si="13"/>
        <v>34.979999999999997</v>
      </c>
      <c r="DU6" s="33">
        <f t="shared" si="13"/>
        <v>34.96</v>
      </c>
      <c r="DV6" s="33">
        <f t="shared" si="13"/>
        <v>34.96</v>
      </c>
      <c r="DW6" s="33">
        <f t="shared" si="13"/>
        <v>6.62</v>
      </c>
      <c r="DX6" s="33">
        <f t="shared" si="13"/>
        <v>7.9</v>
      </c>
      <c r="DY6" s="33">
        <f t="shared" si="13"/>
        <v>8.2200000000000006</v>
      </c>
      <c r="DZ6" s="33">
        <f t="shared" si="13"/>
        <v>9.43</v>
      </c>
      <c r="EA6" s="33">
        <f t="shared" si="13"/>
        <v>10.029999999999999</v>
      </c>
      <c r="EB6" s="32" t="str">
        <f>IF(EB7="","",IF(EB7="-","【-】","【"&amp;SUBSTITUTE(TEXT(EB7,"#,##0.00"),"-","△")&amp;"】"))</f>
        <v>【12.42】</v>
      </c>
      <c r="EC6" s="32">
        <f>IF(EC7="",NA(),EC7)</f>
        <v>0</v>
      </c>
      <c r="ED6" s="33">
        <f t="shared" ref="ED6:EL6" si="14">IF(ED7="",NA(),ED7)</f>
        <v>7.0000000000000007E-2</v>
      </c>
      <c r="EE6" s="33">
        <f t="shared" si="14"/>
        <v>0.28999999999999998</v>
      </c>
      <c r="EF6" s="33">
        <f t="shared" si="14"/>
        <v>0.16</v>
      </c>
      <c r="EG6" s="33">
        <f t="shared" si="14"/>
        <v>0.02</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43010</v>
      </c>
      <c r="D7" s="35">
        <v>46</v>
      </c>
      <c r="E7" s="35">
        <v>1</v>
      </c>
      <c r="F7" s="35">
        <v>0</v>
      </c>
      <c r="G7" s="35">
        <v>1</v>
      </c>
      <c r="H7" s="35" t="s">
        <v>93</v>
      </c>
      <c r="I7" s="35" t="s">
        <v>94</v>
      </c>
      <c r="J7" s="35" t="s">
        <v>95</v>
      </c>
      <c r="K7" s="35" t="s">
        <v>96</v>
      </c>
      <c r="L7" s="35" t="s">
        <v>97</v>
      </c>
      <c r="M7" s="36" t="s">
        <v>98</v>
      </c>
      <c r="N7" s="36">
        <v>58.22</v>
      </c>
      <c r="O7" s="36">
        <v>94.65</v>
      </c>
      <c r="P7" s="36">
        <v>4212</v>
      </c>
      <c r="Q7" s="36">
        <v>12736</v>
      </c>
      <c r="R7" s="36">
        <v>152.83000000000001</v>
      </c>
      <c r="S7" s="36">
        <v>83.33</v>
      </c>
      <c r="T7" s="36">
        <v>12003</v>
      </c>
      <c r="U7" s="36">
        <v>62.99</v>
      </c>
      <c r="V7" s="36">
        <v>190.55</v>
      </c>
      <c r="W7" s="36">
        <v>114.65</v>
      </c>
      <c r="X7" s="36">
        <v>110.8</v>
      </c>
      <c r="Y7" s="36">
        <v>116.98</v>
      </c>
      <c r="Z7" s="36">
        <v>116.87</v>
      </c>
      <c r="AA7" s="36">
        <v>111.37</v>
      </c>
      <c r="AB7" s="36">
        <v>111.1</v>
      </c>
      <c r="AC7" s="36">
        <v>109.08</v>
      </c>
      <c r="AD7" s="36">
        <v>108.33</v>
      </c>
      <c r="AE7" s="36">
        <v>107.95</v>
      </c>
      <c r="AF7" s="36">
        <v>109.49</v>
      </c>
      <c r="AG7" s="36">
        <v>113.03</v>
      </c>
      <c r="AH7" s="36">
        <v>121.16</v>
      </c>
      <c r="AI7" s="36">
        <v>118.47</v>
      </c>
      <c r="AJ7" s="36">
        <v>91.22</v>
      </c>
      <c r="AK7" s="36">
        <v>81.010000000000005</v>
      </c>
      <c r="AL7" s="36">
        <v>0</v>
      </c>
      <c r="AM7" s="36">
        <v>17.43</v>
      </c>
      <c r="AN7" s="36">
        <v>16.09</v>
      </c>
      <c r="AO7" s="36">
        <v>15.69</v>
      </c>
      <c r="AP7" s="36">
        <v>13.47</v>
      </c>
      <c r="AQ7" s="36">
        <v>9.49</v>
      </c>
      <c r="AR7" s="36">
        <v>0.81</v>
      </c>
      <c r="AS7" s="36">
        <v>1389.25</v>
      </c>
      <c r="AT7" s="36">
        <v>1352.39</v>
      </c>
      <c r="AU7" s="36">
        <v>1053.5</v>
      </c>
      <c r="AV7" s="36">
        <v>1416.52</v>
      </c>
      <c r="AW7" s="36">
        <v>313.10000000000002</v>
      </c>
      <c r="AX7" s="36">
        <v>1149.75</v>
      </c>
      <c r="AY7" s="36">
        <v>1128.25</v>
      </c>
      <c r="AZ7" s="36">
        <v>1159.4100000000001</v>
      </c>
      <c r="BA7" s="36">
        <v>1081.23</v>
      </c>
      <c r="BB7" s="36">
        <v>406.37</v>
      </c>
      <c r="BC7" s="36">
        <v>264.16000000000003</v>
      </c>
      <c r="BD7" s="36">
        <v>547.19000000000005</v>
      </c>
      <c r="BE7" s="36">
        <v>534.29999999999995</v>
      </c>
      <c r="BF7" s="36">
        <v>449.28</v>
      </c>
      <c r="BG7" s="36">
        <v>431.61</v>
      </c>
      <c r="BH7" s="36">
        <v>407.12</v>
      </c>
      <c r="BI7" s="36">
        <v>462.52</v>
      </c>
      <c r="BJ7" s="36">
        <v>474.06</v>
      </c>
      <c r="BK7" s="36">
        <v>458</v>
      </c>
      <c r="BL7" s="36">
        <v>443.13</v>
      </c>
      <c r="BM7" s="36">
        <v>442.54</v>
      </c>
      <c r="BN7" s="36">
        <v>283.72000000000003</v>
      </c>
      <c r="BO7" s="36">
        <v>93.2</v>
      </c>
      <c r="BP7" s="36">
        <v>89.89</v>
      </c>
      <c r="BQ7" s="36">
        <v>99.32</v>
      </c>
      <c r="BR7" s="36">
        <v>97.87</v>
      </c>
      <c r="BS7" s="36">
        <v>96.29</v>
      </c>
      <c r="BT7" s="36">
        <v>99.71</v>
      </c>
      <c r="BU7" s="36">
        <v>96.62</v>
      </c>
      <c r="BV7" s="36">
        <v>96.27</v>
      </c>
      <c r="BW7" s="36">
        <v>95.4</v>
      </c>
      <c r="BX7" s="36">
        <v>98.6</v>
      </c>
      <c r="BY7" s="36">
        <v>104.6</v>
      </c>
      <c r="BZ7" s="36">
        <v>264.57</v>
      </c>
      <c r="CA7" s="36">
        <v>271.16000000000003</v>
      </c>
      <c r="CB7" s="36">
        <v>247.71</v>
      </c>
      <c r="CC7" s="36">
        <v>253.57</v>
      </c>
      <c r="CD7" s="36">
        <v>260.3</v>
      </c>
      <c r="CE7" s="36">
        <v>176.84</v>
      </c>
      <c r="CF7" s="36">
        <v>184.53</v>
      </c>
      <c r="CG7" s="36">
        <v>186.94</v>
      </c>
      <c r="CH7" s="36">
        <v>186.15</v>
      </c>
      <c r="CI7" s="36">
        <v>181.67</v>
      </c>
      <c r="CJ7" s="36">
        <v>164.21</v>
      </c>
      <c r="CK7" s="36">
        <v>54.36</v>
      </c>
      <c r="CL7" s="36">
        <v>52.75</v>
      </c>
      <c r="CM7" s="36">
        <v>57.44</v>
      </c>
      <c r="CN7" s="36">
        <v>54.37</v>
      </c>
      <c r="CO7" s="36">
        <v>51.71</v>
      </c>
      <c r="CP7" s="36">
        <v>53.5</v>
      </c>
      <c r="CQ7" s="36">
        <v>52.9</v>
      </c>
      <c r="CR7" s="36">
        <v>54.51</v>
      </c>
      <c r="CS7" s="36">
        <v>54.47</v>
      </c>
      <c r="CT7" s="36">
        <v>53.61</v>
      </c>
      <c r="CU7" s="36">
        <v>59.8</v>
      </c>
      <c r="CV7" s="36">
        <v>85.5</v>
      </c>
      <c r="CW7" s="36">
        <v>85.03</v>
      </c>
      <c r="CX7" s="36">
        <v>85.59</v>
      </c>
      <c r="CY7" s="36">
        <v>85.62</v>
      </c>
      <c r="CZ7" s="36">
        <v>85.58</v>
      </c>
      <c r="DA7" s="36">
        <v>82.8</v>
      </c>
      <c r="DB7" s="36">
        <v>81.63</v>
      </c>
      <c r="DC7" s="36">
        <v>81.790000000000006</v>
      </c>
      <c r="DD7" s="36">
        <v>81.459999999999994</v>
      </c>
      <c r="DE7" s="36">
        <v>81.31</v>
      </c>
      <c r="DF7" s="36">
        <v>89.78</v>
      </c>
      <c r="DG7" s="36">
        <v>38.42</v>
      </c>
      <c r="DH7" s="36">
        <v>40.42</v>
      </c>
      <c r="DI7" s="36">
        <v>42.13</v>
      </c>
      <c r="DJ7" s="36">
        <v>43.89</v>
      </c>
      <c r="DK7" s="36">
        <v>48.62</v>
      </c>
      <c r="DL7" s="36">
        <v>35.71</v>
      </c>
      <c r="DM7" s="36">
        <v>37.25</v>
      </c>
      <c r="DN7" s="36">
        <v>37.799999999999997</v>
      </c>
      <c r="DO7" s="36">
        <v>38.520000000000003</v>
      </c>
      <c r="DP7" s="36">
        <v>46.67</v>
      </c>
      <c r="DQ7" s="36">
        <v>46.31</v>
      </c>
      <c r="DR7" s="36">
        <v>34.979999999999997</v>
      </c>
      <c r="DS7" s="36">
        <v>34.979999999999997</v>
      </c>
      <c r="DT7" s="36">
        <v>34.979999999999997</v>
      </c>
      <c r="DU7" s="36">
        <v>34.96</v>
      </c>
      <c r="DV7" s="36">
        <v>34.96</v>
      </c>
      <c r="DW7" s="36">
        <v>6.62</v>
      </c>
      <c r="DX7" s="36">
        <v>7.9</v>
      </c>
      <c r="DY7" s="36">
        <v>8.2200000000000006</v>
      </c>
      <c r="DZ7" s="36">
        <v>9.43</v>
      </c>
      <c r="EA7" s="36">
        <v>10.029999999999999</v>
      </c>
      <c r="EB7" s="36">
        <v>12.42</v>
      </c>
      <c r="EC7" s="36">
        <v>0</v>
      </c>
      <c r="ED7" s="36">
        <v>7.0000000000000007E-2</v>
      </c>
      <c r="EE7" s="36">
        <v>0.28999999999999998</v>
      </c>
      <c r="EF7" s="36">
        <v>0.16</v>
      </c>
      <c r="EG7" s="36">
        <v>0.02</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2016-02-03T07:13:49Z</dcterms:created>
  <dcterms:modified xsi:type="dcterms:W3CDTF">2016-02-24T09:05:25Z</dcterms:modified>
  <cp:category/>
</cp:coreProperties>
</file>