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E10" i="5" l="1"/>
  <c r="C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<sst xmlns="http://schemas.openxmlformats.org/spreadsheetml/2006/main" count="217" uniqueCount="107">
  <si>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</si>
  <si>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</si>
  <si>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</si>
  <si>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</si>
  <si>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</si>
  <si>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</si>
  <si>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</si>
  <si>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</si>
  <si>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</si>
  <si>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</si>
  <si>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</si>
  <si>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</si>
  <si>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</si>
  <si>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</si>
  <si>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</si>
  <si>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</si>
  <si>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</si>
  <si>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</si>
  <si>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</si>
  <si>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</si>
  <si>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</si>
  <si>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</si>
  <si>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</si>
  <si>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</si>
  <si>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</si>
  <si>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</si>
  <si>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</si>
  <si>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</si>
  <si>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</si>
  <si>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</si>
  <si>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</si>
  <si>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</si>
  <si>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</si>
  <si>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</si>
  <si>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</si>
  <si>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</si>
  <si>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</si>
  <si>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</si>
  <si>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</si>
  <si>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</si>
  <si>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</si>
  <si>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</si>
  <si>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</si>
  <si>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</si>
  <si>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</si>
  <si>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</si>
  <si>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</si>
  <si>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</si>
  <si>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</si>
  <si>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</si>
  <si>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</si>
  <si>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</si>
  <si>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</si>
  <si>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</si>
  <si>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</si>
  <si>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</si>
  <si>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</si>
  <si>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</si>
  <si>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</si>
  <si>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</si>
  <si>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</si>
  <si>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</si>
  <si>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</si>
  <si>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</si>
  <si>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</si>
  <si>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</si>
  <si>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</si>
  <si>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</si>
  <si>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</si>
  <si>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</si>
  <si>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</si>
  <si>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</si>
  <si>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</si>
  <si>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</si>
  <si>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</si>
  <si>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</si>
  <si>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</si>
  <si>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</si>
  <si>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</si>
  <si>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</si>
  <si>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</si>
  <si>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</si>
  <si>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</si>
  <si>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</si>
  <si>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</si>
  <si>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</si>
  <si>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</si>
  <si>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</si>
  <si>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</si>
  <si>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</si>
  <si>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</si>
  <si>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</si>
  <si>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</si>
  <si>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</si>
  <si>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</si>
  <si>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</si>
  <si>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</si>
  <si>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</si>
  <si>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</si>
  <si>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</si>
  <si>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</si>
  <si>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</si>
  <si>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</si>
  <si>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</si>
  <si>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全体的に各種指標を通して、全国平均値、類似団体平均値と比しても、特出して課題が発生している指標、改善が必要な傾向に進むと予想される指標・数値は見られない。</t>
    <rPh sb="1" eb="4">
      <t>ゼンタイテキ</t>
    </rPh>
    <rPh sb="5" eb="7">
      <t>カクシュ</t>
    </rPh>
    <rPh sb="7" eb="9">
      <t>シヒョウ</t>
    </rPh>
    <rPh sb="10" eb="11">
      <t>トオ</t>
    </rPh>
    <rPh sb="14" eb="16">
      <t>ゼンコク</t>
    </rPh>
    <rPh sb="16" eb="19">
      <t>ヘイキンチ</t>
    </rPh>
    <rPh sb="20" eb="22">
      <t>ルイジ</t>
    </rPh>
    <rPh sb="22" eb="24">
      <t>ダンタイ</t>
    </rPh>
    <rPh sb="24" eb="27">
      <t>ヘイキンチ</t>
    </rPh>
    <rPh sb="28" eb="29">
      <t>ヒ</t>
    </rPh>
    <rPh sb="33" eb="35">
      <t>トクシュツ</t>
    </rPh>
    <rPh sb="37" eb="39">
      <t>カダイ</t>
    </rPh>
    <rPh sb="40" eb="42">
      <t>ハッセイ</t>
    </rPh>
    <rPh sb="46" eb="48">
      <t>シヒョウ</t>
    </rPh>
    <rPh sb="49" eb="51">
      <t>カイゼン</t>
    </rPh>
    <rPh sb="52" eb="54">
      <t>ヒツヨウ</t>
    </rPh>
    <rPh sb="55" eb="57">
      <t>ケイコウ</t>
    </rPh>
    <rPh sb="58" eb="59">
      <t>スス</t>
    </rPh>
    <rPh sb="61" eb="63">
      <t>ヨソウ</t>
    </rPh>
    <rPh sb="66" eb="68">
      <t>シヒョウ</t>
    </rPh>
    <rPh sb="69" eb="71">
      <t>スウチ</t>
    </rPh>
    <rPh sb="72" eb="73">
      <t>ミ</t>
    </rPh>
    <phoneticPr fontId="4"/>
  </si>
  <si>
    <t>　経常収支比率、累積欠損金比率、流動比率、企業債残高対給水収益比率等経営の健全性・効率性に関する指標においては類似団体平均値と比して、課題となる傾向は見られない。
　料金回収率において、H23年度の数値が類似団体に比して僅かに減少しているのは、先の大震災においての料金減免措置等の影響である。
　また、有収率においては類似団体平均と比して若干ではあるが数値が低い傾向が見られるが、主な要因として地下漏水等の無収水量の影響等である。
　今後も引き続き効果的な漏水調査の実施、修繕の対応が必要であると考える。</t>
    <rPh sb="59" eb="61">
      <t>ヘイキン</t>
    </rPh>
    <rPh sb="61" eb="62">
      <t>チ</t>
    </rPh>
    <rPh sb="163" eb="165">
      <t>ヘイキン</t>
    </rPh>
    <phoneticPr fontId="4"/>
  </si>
  <si>
    <t>　各指標を類似団体と比して見る限り、H23の管路更新率の数値を除いては継続的に経年施設の更新を行っている事が見られるが、H23年においての上記数値は先の大震災における緊急修繕の影響がある。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</si>
</sst>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3.66</c:v>
                </c:pt>
                <c:pt idx="1">
                  <c:v>6.8</c:v>
                </c:pt>
                <c:pt idx="2">
                  <c:v>0.32</c:v>
                </c:pt>
                <c:pt idx="3">
                  <c:v>1.33</c:v>
                </c:pt>
                <c:pt idx="4">
                  <c:v>1.64</c:v>
                </c:pt>
              </c:numCache>
            </c:numRef>
          </c:val>
        </c:ser>
        <c:dLbls>
          <c:showLegendKey val="0"/>
          <c:showVal val="0"/>
          <c:showCatName val="0"/>
          <c:showSerName val="0"/>
          <c:showPercent val="0"/>
          <c:showBubbleSize val="0"/>
        </c:dLbls>
        <c:gapWidth val="150"/>
        <c:axId val="44434176"/>
        <c:axId val="44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44434176"/>
        <c:axId val="44436096"/>
      </c:lineChart>
      <c:dateAx>
        <c:axId val="44434176"/>
        <c:scaling>
          <c:orientation val="minMax"/>
        </c:scaling>
        <c:delete val="1"/>
        <c:axPos val="b"/>
        <c:numFmt formatCode="ge" sourceLinked="1"/>
        <c:majorTickMark val="none"/>
        <c:minorTickMark val="none"/>
        <c:tickLblPos val="none"/>
        <c:crossAx val="44436096"/>
        <c:crosses val="autoZero"/>
        <c:auto val="1"/>
        <c:lblOffset val="100"/>
        <c:baseTimeUnit val="years"/>
      </c:dateAx>
      <c:valAx>
        <c:axId val="44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63.08</c:v>
                </c:pt>
                <c:pt idx="1">
                  <c:v>60.51</c:v>
                </c:pt>
                <c:pt idx="2">
                  <c:v>62.1</c:v>
                </c:pt>
                <c:pt idx="3">
                  <c:v>64.78</c:v>
                </c:pt>
                <c:pt idx="4">
                  <c:v>64.47</c:v>
                </c:pt>
              </c:numCache>
            </c:numRef>
          </c:val>
        </c:ser>
        <c:dLbls>
          <c:showLegendKey val="0"/>
          <c:showVal val="0"/>
          <c:showCatName val="0"/>
          <c:showSerName val="0"/>
          <c:showPercent val="0"/>
          <c:showBubbleSize val="0"/>
        </c:dLbls>
        <c:gapWidth val="150"/>
        <c:axId val="101119104"/>
        <c:axId val="1011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1119104"/>
        <c:axId val="101121024"/>
      </c:lineChart>
      <c:dateAx>
        <c:axId val="101119104"/>
        <c:scaling>
          <c:orientation val="minMax"/>
        </c:scaling>
        <c:delete val="1"/>
        <c:axPos val="b"/>
        <c:numFmt formatCode="ge" sourceLinked="1"/>
        <c:majorTickMark val="none"/>
        <c:minorTickMark val="none"/>
        <c:tickLblPos val="none"/>
        <c:crossAx val="101121024"/>
        <c:crosses val="autoZero"/>
        <c:auto val="1"/>
        <c:lblOffset val="100"/>
        <c:baseTimeUnit val="years"/>
      </c:dateAx>
      <c:valAx>
        <c:axId val="1011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85.41</c:v>
                </c:pt>
                <c:pt idx="1">
                  <c:v>78.77</c:v>
                </c:pt>
                <c:pt idx="2">
                  <c:v>84.46</c:v>
                </c:pt>
                <c:pt idx="3">
                  <c:v>83.89</c:v>
                </c:pt>
                <c:pt idx="4">
                  <c:v>83.31</c:v>
                </c:pt>
              </c:numCache>
            </c:numRef>
          </c:val>
        </c:ser>
        <c:dLbls>
          <c:showLegendKey val="0"/>
          <c:showVal val="0"/>
          <c:showCatName val="0"/>
          <c:showSerName val="0"/>
          <c:showPercent val="0"/>
          <c:showBubbleSize val="0"/>
        </c:dLbls>
        <c:gapWidth val="150"/>
        <c:axId val="101163776"/>
        <c:axId val="101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1163776"/>
        <c:axId val="101165696"/>
      </c:lineChart>
      <c:dateAx>
        <c:axId val="101163776"/>
        <c:scaling>
          <c:orientation val="minMax"/>
        </c:scaling>
        <c:delete val="1"/>
        <c:axPos val="b"/>
        <c:numFmt formatCode="ge" sourceLinked="1"/>
        <c:majorTickMark val="none"/>
        <c:minorTickMark val="none"/>
        <c:tickLblPos val="none"/>
        <c:crossAx val="101165696"/>
        <c:crosses val="autoZero"/>
        <c:auto val="1"/>
        <c:lblOffset val="100"/>
        <c:baseTimeUnit val="years"/>
      </c:dateAx>
      <c:valAx>
        <c:axId val="101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114.08</c:v>
                </c:pt>
                <c:pt idx="1">
                  <c:v>104.02</c:v>
                </c:pt>
                <c:pt idx="2">
                  <c:v>118.67</c:v>
                </c:pt>
                <c:pt idx="3">
                  <c:v>125.91</c:v>
                </c:pt>
                <c:pt idx="4">
                  <c:v>130.80000000000001</c:v>
                </c:pt>
              </c:numCache>
            </c:numRef>
          </c:val>
        </c:ser>
        <c:dLbls>
          <c:showLegendKey val="0"/>
          <c:showVal val="0"/>
          <c:showCatName val="0"/>
          <c:showSerName val="0"/>
          <c:showPercent val="0"/>
          <c:showBubbleSize val="0"/>
        </c:dLbls>
        <c:gapWidth val="150"/>
        <c:axId val="44474752"/>
        <c:axId val="44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4474752"/>
        <c:axId val="44476672"/>
      </c:lineChart>
      <c:dateAx>
        <c:axId val="44474752"/>
        <c:scaling>
          <c:orientation val="minMax"/>
        </c:scaling>
        <c:delete val="1"/>
        <c:axPos val="b"/>
        <c:numFmt formatCode="ge" sourceLinked="1"/>
        <c:majorTickMark val="none"/>
        <c:minorTickMark val="none"/>
        <c:tickLblPos val="none"/>
        <c:crossAx val="44476672"/>
        <c:crosses val="autoZero"/>
        <c:auto val="1"/>
        <c:lblOffset val="100"/>
        <c:baseTimeUnit val="years"/>
      </c:dateAx>
      <c:valAx>
        <c:axId val="4447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43.27</c:v>
                </c:pt>
                <c:pt idx="1">
                  <c:v>42.53</c:v>
                </c:pt>
                <c:pt idx="2">
                  <c:v>44.19</c:v>
                </c:pt>
                <c:pt idx="3">
                  <c:v>45.78</c:v>
                </c:pt>
                <c:pt idx="4">
                  <c:v>48.89</c:v>
                </c:pt>
              </c:numCache>
            </c:numRef>
          </c:val>
        </c:ser>
        <c:dLbls>
          <c:showLegendKey val="0"/>
          <c:showVal val="0"/>
          <c:showCatName val="0"/>
          <c:showSerName val="0"/>
          <c:showPercent val="0"/>
          <c:showBubbleSize val="0"/>
        </c:dLbls>
        <c:gapWidth val="150"/>
        <c:axId val="44494848"/>
        <c:axId val="444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4494848"/>
        <c:axId val="44496768"/>
      </c:lineChart>
      <c:dateAx>
        <c:axId val="44494848"/>
        <c:scaling>
          <c:orientation val="minMax"/>
        </c:scaling>
        <c:delete val="1"/>
        <c:axPos val="b"/>
        <c:numFmt formatCode="ge" sourceLinked="1"/>
        <c:majorTickMark val="none"/>
        <c:minorTickMark val="none"/>
        <c:tickLblPos val="none"/>
        <c:crossAx val="44496768"/>
        <c:crosses val="autoZero"/>
        <c:auto val="1"/>
        <c:lblOffset val="100"/>
        <c:baseTimeUnit val="years"/>
      </c:dateAx>
      <c:valAx>
        <c:axId val="444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1.72</c:v>
                </c:pt>
                <c:pt idx="1">
                  <c:v>3.04</c:v>
                </c:pt>
                <c:pt idx="2">
                  <c:v>3.37</c:v>
                </c:pt>
                <c:pt idx="3">
                  <c:v>3.56</c:v>
                </c:pt>
                <c:pt idx="4">
                  <c:v>4.08</c:v>
                </c:pt>
              </c:numCache>
            </c:numRef>
          </c:val>
        </c:ser>
        <c:dLbls>
          <c:showLegendKey val="0"/>
          <c:showVal val="0"/>
          <c:showCatName val="0"/>
          <c:showSerName val="0"/>
          <c:showPercent val="0"/>
          <c:showBubbleSize val="0"/>
        </c:dLbls>
        <c:gapWidth val="150"/>
        <c:axId val="62745984"/>
        <c:axId val="627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62745984"/>
        <c:axId val="62764544"/>
      </c:lineChart>
      <c:dateAx>
        <c:axId val="62745984"/>
        <c:scaling>
          <c:orientation val="minMax"/>
        </c:scaling>
        <c:delete val="1"/>
        <c:axPos val="b"/>
        <c:numFmt formatCode="ge" sourceLinked="1"/>
        <c:majorTickMark val="none"/>
        <c:minorTickMark val="none"/>
        <c:tickLblPos val="none"/>
        <c:crossAx val="62764544"/>
        <c:crosses val="autoZero"/>
        <c:auto val="1"/>
        <c:lblOffset val="100"/>
        <c:baseTimeUnit val="years"/>
      </c:dateAx>
      <c:valAx>
        <c:axId val="62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782848"/>
        <c:axId val="99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62782848"/>
        <c:axId val="99886592"/>
      </c:lineChart>
      <c:dateAx>
        <c:axId val="62782848"/>
        <c:scaling>
          <c:orientation val="minMax"/>
        </c:scaling>
        <c:delete val="1"/>
        <c:axPos val="b"/>
        <c:numFmt formatCode="ge" sourceLinked="1"/>
        <c:majorTickMark val="none"/>
        <c:minorTickMark val="none"/>
        <c:tickLblPos val="none"/>
        <c:crossAx val="99886592"/>
        <c:crosses val="autoZero"/>
        <c:auto val="1"/>
        <c:lblOffset val="100"/>
        <c:baseTimeUnit val="years"/>
      </c:dateAx>
      <c:valAx>
        <c:axId val="9988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488.13</c:v>
                </c:pt>
                <c:pt idx="1">
                  <c:v>771.06</c:v>
                </c:pt>
                <c:pt idx="2">
                  <c:v>988.38</c:v>
                </c:pt>
                <c:pt idx="3">
                  <c:v>1086.29</c:v>
                </c:pt>
                <c:pt idx="4">
                  <c:v>568.98</c:v>
                </c:pt>
              </c:numCache>
            </c:numRef>
          </c:val>
        </c:ser>
        <c:dLbls>
          <c:showLegendKey val="0"/>
          <c:showVal val="0"/>
          <c:showCatName val="0"/>
          <c:showSerName val="0"/>
          <c:showPercent val="0"/>
          <c:showBubbleSize val="0"/>
        </c:dLbls>
        <c:gapWidth val="150"/>
        <c:axId val="99904512"/>
        <c:axId val="999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9904512"/>
        <c:axId val="99931264"/>
      </c:lineChart>
      <c:dateAx>
        <c:axId val="99904512"/>
        <c:scaling>
          <c:orientation val="minMax"/>
        </c:scaling>
        <c:delete val="1"/>
        <c:axPos val="b"/>
        <c:numFmt formatCode="ge" sourceLinked="1"/>
        <c:majorTickMark val="none"/>
        <c:minorTickMark val="none"/>
        <c:tickLblPos val="none"/>
        <c:crossAx val="99931264"/>
        <c:crosses val="autoZero"/>
        <c:auto val="1"/>
        <c:lblOffset val="100"/>
        <c:baseTimeUnit val="years"/>
      </c:dateAx>
      <c:valAx>
        <c:axId val="9993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140</c:v>
                </c:pt>
                <c:pt idx="1">
                  <c:v>138.31</c:v>
                </c:pt>
                <c:pt idx="2">
                  <c:v>102.9</c:v>
                </c:pt>
                <c:pt idx="3">
                  <c:v>81.83</c:v>
                </c:pt>
                <c:pt idx="4">
                  <c:v>67.2</c:v>
                </c:pt>
              </c:numCache>
            </c:numRef>
          </c:val>
        </c:ser>
        <c:dLbls>
          <c:showLegendKey val="0"/>
          <c:showVal val="0"/>
          <c:showCatName val="0"/>
          <c:showSerName val="0"/>
          <c:showPercent val="0"/>
          <c:showBubbleSize val="0"/>
        </c:dLbls>
        <c:gapWidth val="150"/>
        <c:axId val="99953280"/>
        <c:axId val="999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9953280"/>
        <c:axId val="99955456"/>
      </c:lineChart>
      <c:dateAx>
        <c:axId val="99953280"/>
        <c:scaling>
          <c:orientation val="minMax"/>
        </c:scaling>
        <c:delete val="1"/>
        <c:axPos val="b"/>
        <c:numFmt formatCode="ge" sourceLinked="1"/>
        <c:majorTickMark val="none"/>
        <c:minorTickMark val="none"/>
        <c:tickLblPos val="none"/>
        <c:crossAx val="99955456"/>
        <c:crosses val="autoZero"/>
        <c:auto val="1"/>
        <c:lblOffset val="100"/>
        <c:baseTimeUnit val="years"/>
      </c:dateAx>
      <c:valAx>
        <c:axId val="9995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106.02</c:v>
                </c:pt>
                <c:pt idx="1">
                  <c:v>94.47</c:v>
                </c:pt>
                <c:pt idx="2">
                  <c:v>106.38</c:v>
                </c:pt>
                <c:pt idx="3">
                  <c:v>112.97</c:v>
                </c:pt>
                <c:pt idx="4">
                  <c:v>122.67</c:v>
                </c:pt>
              </c:numCache>
            </c:numRef>
          </c:val>
        </c:ser>
        <c:dLbls>
          <c:showLegendKey val="0"/>
          <c:showVal val="0"/>
          <c:showCatName val="0"/>
          <c:showSerName val="0"/>
          <c:showPercent val="0"/>
          <c:showBubbleSize val="0"/>
        </c:dLbls>
        <c:gapWidth val="150"/>
        <c:axId val="99993856"/>
        <c:axId val="1000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9993856"/>
        <c:axId val="100004224"/>
      </c:lineChart>
      <c:dateAx>
        <c:axId val="99993856"/>
        <c:scaling>
          <c:orientation val="minMax"/>
        </c:scaling>
        <c:delete val="1"/>
        <c:axPos val="b"/>
        <c:numFmt formatCode="ge" sourceLinked="1"/>
        <c:majorTickMark val="none"/>
        <c:minorTickMark val="none"/>
        <c:tickLblPos val="none"/>
        <c:crossAx val="100004224"/>
        <c:crosses val="autoZero"/>
        <c:auto val="1"/>
        <c:lblOffset val="100"/>
        <c:baseTimeUnit val="years"/>
      </c:dateAx>
      <c:valAx>
        <c:axId val="1000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248</c:v>
                </c:pt>
                <c:pt idx="1">
                  <c:v>272.86</c:v>
                </c:pt>
                <c:pt idx="2">
                  <c:v>250.31</c:v>
                </c:pt>
                <c:pt idx="3">
                  <c:v>236.87</c:v>
                </c:pt>
                <c:pt idx="4">
                  <c:v>216.96</c:v>
                </c:pt>
              </c:numCache>
            </c:numRef>
          </c:val>
        </c:ser>
        <c:dLbls>
          <c:showLegendKey val="0"/>
          <c:showVal val="0"/>
          <c:showCatName val="0"/>
          <c:showSerName val="0"/>
          <c:showPercent val="0"/>
          <c:showBubbleSize val="0"/>
        </c:dLbls>
        <c:gapWidth val="150"/>
        <c:axId val="101090816"/>
        <c:axId val="1010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1090816"/>
        <c:axId val="101092736"/>
      </c:lineChart>
      <c:dateAx>
        <c:axId val="101090816"/>
        <c:scaling>
          <c:orientation val="minMax"/>
        </c:scaling>
        <c:delete val="1"/>
        <c:axPos val="b"/>
        <c:numFmt formatCode="ge" sourceLinked="1"/>
        <c:majorTickMark val="none"/>
        <c:minorTickMark val="none"/>
        <c:tickLblPos val="none"/>
        <c:crossAx val="101092736"/>
        <c:crosses val="autoZero"/>
        <c:auto val="1"/>
        <c:lblOffset val="100"/>
        <c:baseTimeUnit val="years"/>
      </c:dateAx>
      <c:valAx>
        <c:axId val="1010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名取市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76107</v>
      </c>
      <c r="AJ8" s="56"/>
      <c r="AK8" s="56"/>
      <c r="AL8" s="56"/>
      <c r="AM8" s="56"/>
      <c r="AN8" s="56"/>
      <c r="AO8" s="56"/>
      <c r="AP8" s="57"/>
      <c r="AQ8" s="47">
        <f>データ!R6</f>
        <v>98.17</v>
      </c>
      <c r="AR8" s="47"/>
      <c r="AS8" s="47"/>
      <c r="AT8" s="47"/>
      <c r="AU8" s="47"/>
      <c r="AV8" s="47"/>
      <c r="AW8" s="47"/>
      <c r="AX8" s="47"/>
      <c r="AY8" s="47">
        <f>データ!S6</f>
        <v>775.26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88.83</v>
      </c>
      <c r="K10" s="47"/>
      <c r="L10" s="47"/>
      <c r="M10" s="47"/>
      <c r="N10" s="47"/>
      <c r="O10" s="47"/>
      <c r="P10" s="47"/>
      <c r="Q10" s="47"/>
      <c r="R10" s="47">
        <f>データ!O6</f>
        <v>99.61</v>
      </c>
      <c r="S10" s="47"/>
      <c r="T10" s="47"/>
      <c r="U10" s="47"/>
      <c r="V10" s="47"/>
      <c r="W10" s="47"/>
      <c r="X10" s="47"/>
      <c r="Y10" s="47"/>
      <c r="Z10" s="78">
        <f>データ!P6</f>
        <v>3402</v>
      </c>
      <c r="AA10" s="78"/>
      <c r="AB10" s="78"/>
      <c r="AC10" s="78"/>
      <c r="AD10" s="78"/>
      <c r="AE10" s="78"/>
      <c r="AF10" s="78"/>
      <c r="AG10" s="78"/>
      <c r="AH10" s="2"/>
      <c r="AI10" s="78">
        <f>データ!T6</f>
        <v>76012</v>
      </c>
      <c r="AJ10" s="78"/>
      <c r="AK10" s="78"/>
      <c r="AL10" s="78"/>
      <c r="AM10" s="78"/>
      <c r="AN10" s="78"/>
      <c r="AO10" s="78"/>
      <c r="AP10" s="78"/>
      <c r="AQ10" s="47">
        <f>データ!U6</f>
        <v>98.17</v>
      </c>
      <c r="AR10" s="47"/>
      <c r="AS10" s="47"/>
      <c r="AT10" s="47"/>
      <c r="AU10" s="47"/>
      <c r="AV10" s="47"/>
      <c r="AW10" s="47"/>
      <c r="AX10" s="47"/>
      <c r="AY10" s="47">
        <f>データ!V6</f>
        <v>774.29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42072</v>
      </c>
      <c r="D6" s="31">
        <f t="shared" si="3"/>
        <v>46</v>
      </c>
      <c r="E6" s="31">
        <f t="shared" si="3"/>
        <v>1</v>
      </c>
      <c r="F6" s="31">
        <f t="shared" si="3"/>
        <v>0</v>
      </c>
      <c r="G6" s="31">
        <f t="shared" si="3"/>
        <v>1</v>
      </c>
      <c r="H6" s="31" t="str">
        <f t="shared" si="3"/>
        <v>宮城県　名取市</v>
      </c>
      <c r="I6" s="31" t="str">
        <f t="shared" si="3"/>
        <v>法適用</v>
      </c>
      <c r="J6" s="31" t="str">
        <f t="shared" si="3"/>
        <v>水道事業</v>
      </c>
      <c r="K6" s="31" t="str">
        <f t="shared" si="3"/>
        <v>末端給水事業</v>
      </c>
      <c r="L6" s="31" t="str">
        <f t="shared" si="3"/>
        <v>A4</v>
      </c>
      <c r="M6" s="32" t="str">
        <f t="shared" si="3"/>
        <v>-</v>
      </c>
      <c r="N6" s="32">
        <f t="shared" si="3"/>
        <v>88.83</v>
      </c>
      <c r="O6" s="32">
        <f t="shared" si="3"/>
        <v>99.61</v>
      </c>
      <c r="P6" s="32">
        <f t="shared" si="3"/>
        <v>3402</v>
      </c>
      <c r="Q6" s="32">
        <f t="shared" si="3"/>
        <v>76107</v>
      </c>
      <c r="R6" s="32">
        <f t="shared" si="3"/>
        <v>98.17</v>
      </c>
      <c r="S6" s="32">
        <f t="shared" si="3"/>
        <v>775.26</v>
      </c>
      <c r="T6" s="32">
        <f t="shared" si="3"/>
        <v>76012</v>
      </c>
      <c r="U6" s="32">
        <f t="shared" si="3"/>
        <v>98.17</v>
      </c>
      <c r="V6" s="32">
        <f t="shared" si="3"/>
        <v>774.29</v>
      </c>
      <c r="W6" s="33">
        <f>IF(W7="",NA(),W7)</f>
        <v>114.08</v>
      </c>
      <c r="X6" s="33">
        <f t="shared" ref="X6:AF6" si="4">IF(X7="",NA(),X7)</f>
        <v>104.02</v>
      </c>
      <c r="Y6" s="33">
        <f t="shared" si="4"/>
        <v>118.67</v>
      </c>
      <c r="Z6" s="33">
        <f t="shared" si="4"/>
        <v>125.91</v>
      </c>
      <c r="AA6" s="33">
        <f t="shared" si="4"/>
        <v>130.80000000000001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488.13</v>
      </c>
      <c r="AT6" s="33">
        <f t="shared" ref="AT6:BB6" si="6">IF(AT7="",NA(),AT7)</f>
        <v>771.06</v>
      </c>
      <c r="AU6" s="33">
        <f t="shared" si="6"/>
        <v>988.38</v>
      </c>
      <c r="AV6" s="33">
        <f t="shared" si="6"/>
        <v>1086.29</v>
      </c>
      <c r="AW6" s="33">
        <f t="shared" si="6"/>
        <v>568.98</v>
      </c>
      <c r="AX6" s="33">
        <f t="shared" si="6"/>
        <v>699.11</v>
      </c>
      <c r="AY6" s="33">
        <f t="shared" si="6"/>
        <v>695.41</v>
      </c>
      <c r="AZ6" s="33">
        <f t="shared" si="6"/>
        <v>701</v>
      </c>
      <c r="BA6" s="33">
        <f t="shared" si="6"/>
        <v>739.59</v>
      </c>
      <c r="BB6" s="33">
        <f t="shared" si="6"/>
        <v>335.95</v>
      </c>
      <c r="BC6" s="32" t="str">
        <f>IF(BC7="","",IF(BC7="-","【-】","【"&amp;SUBSTITUTE(TEXT(BC7,"#,##0.00"),"-","△")&amp;"】"))</f>
        <v>【264.16】</v>
      </c>
      <c r="BD6" s="33">
        <f>IF(BD7="",NA(),BD7)</f>
        <v>140</v>
      </c>
      <c r="BE6" s="33">
        <f t="shared" ref="BE6:BM6" si="7">IF(BE7="",NA(),BE7)</f>
        <v>138.31</v>
      </c>
      <c r="BF6" s="33">
        <f t="shared" si="7"/>
        <v>102.9</v>
      </c>
      <c r="BG6" s="33">
        <f t="shared" si="7"/>
        <v>81.83</v>
      </c>
      <c r="BH6" s="33">
        <f t="shared" si="7"/>
        <v>67.2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106.02</v>
      </c>
      <c r="BP6" s="33">
        <f t="shared" ref="BP6:BX6" si="8">IF(BP7="",NA(),BP7)</f>
        <v>94.47</v>
      </c>
      <c r="BQ6" s="33">
        <f t="shared" si="8"/>
        <v>106.38</v>
      </c>
      <c r="BR6" s="33">
        <f t="shared" si="8"/>
        <v>112.97</v>
      </c>
      <c r="BS6" s="33">
        <f t="shared" si="8"/>
        <v>122.67</v>
      </c>
      <c r="BT6" s="33">
        <f t="shared" si="8"/>
        <v>101.27</v>
      </c>
      <c r="BU6" s="33">
        <f t="shared" si="8"/>
        <v>99.61</v>
      </c>
      <c r="BV6" s="33">
        <f t="shared" si="8"/>
        <v>100.27</v>
      </c>
      <c r="BW6" s="33">
        <f t="shared" si="8"/>
        <v>99.46</v>
      </c>
      <c r="BX6" s="33">
        <f t="shared" si="8"/>
        <v>105.21</v>
      </c>
      <c r="BY6" s="32" t="str">
        <f>IF(BY7="","",IF(BY7="-","【-】","【"&amp;SUBSTITUTE(TEXT(BY7,"#,##0.00"),"-","△")&amp;"】"))</f>
        <v>【104.60】</v>
      </c>
      <c r="BZ6" s="33">
        <f>IF(BZ7="",NA(),BZ7)</f>
        <v>248</v>
      </c>
      <c r="CA6" s="33">
        <f t="shared" ref="CA6:CI6" si="9">IF(CA7="",NA(),CA7)</f>
        <v>272.86</v>
      </c>
      <c r="CB6" s="33">
        <f t="shared" si="9"/>
        <v>250.31</v>
      </c>
      <c r="CC6" s="33">
        <f t="shared" si="9"/>
        <v>236.87</v>
      </c>
      <c r="CD6" s="33">
        <f t="shared" si="9"/>
        <v>216.96</v>
      </c>
      <c r="CE6" s="33">
        <f t="shared" si="9"/>
        <v>167.74</v>
      </c>
      <c r="CF6" s="33">
        <f t="shared" si="9"/>
        <v>169.59</v>
      </c>
      <c r="CG6" s="33">
        <f t="shared" si="9"/>
        <v>169.62</v>
      </c>
      <c r="CH6" s="33">
        <f t="shared" si="9"/>
        <v>171.78</v>
      </c>
      <c r="CI6" s="33">
        <f t="shared" si="9"/>
        <v>162.59</v>
      </c>
      <c r="CJ6" s="32" t="str">
        <f>IF(CJ7="","",IF(CJ7="-","【-】","【"&amp;SUBSTITUTE(TEXT(CJ7,"#,##0.00"),"-","△")&amp;"】"))</f>
        <v>【164.21】</v>
      </c>
      <c r="CK6" s="33">
        <f>IF(CK7="",NA(),CK7)</f>
        <v>63.08</v>
      </c>
      <c r="CL6" s="33">
        <f t="shared" ref="CL6:CT6" si="10">IF(CL7="",NA(),CL7)</f>
        <v>60.51</v>
      </c>
      <c r="CM6" s="33">
        <f t="shared" si="10"/>
        <v>62.1</v>
      </c>
      <c r="CN6" s="33">
        <f t="shared" si="10"/>
        <v>64.78</v>
      </c>
      <c r="CO6" s="33">
        <f t="shared" si="10"/>
        <v>64.47</v>
      </c>
      <c r="CP6" s="33">
        <f t="shared" si="10"/>
        <v>60.83</v>
      </c>
      <c r="CQ6" s="33">
        <f t="shared" si="10"/>
        <v>60.04</v>
      </c>
      <c r="CR6" s="33">
        <f t="shared" si="10"/>
        <v>59.88</v>
      </c>
      <c r="CS6" s="33">
        <f t="shared" si="10"/>
        <v>59.68</v>
      </c>
      <c r="CT6" s="33">
        <f t="shared" si="10"/>
        <v>59.17</v>
      </c>
      <c r="CU6" s="32" t="str">
        <f>IF(CU7="","",IF(CU7="-","【-】","【"&amp;SUBSTITUTE(TEXT(CU7,"#,##0.00"),"-","△")&amp;"】"))</f>
        <v>【59.80】</v>
      </c>
      <c r="CV6" s="33">
        <f>IF(CV7="",NA(),CV7)</f>
        <v>85.41</v>
      </c>
      <c r="CW6" s="33">
        <f t="shared" ref="CW6:DE6" si="11">IF(CW7="",NA(),CW7)</f>
        <v>78.77</v>
      </c>
      <c r="CX6" s="33">
        <f t="shared" si="11"/>
        <v>84.46</v>
      </c>
      <c r="CY6" s="33">
        <f t="shared" si="11"/>
        <v>83.89</v>
      </c>
      <c r="CZ6" s="33">
        <f t="shared" si="11"/>
        <v>83.31</v>
      </c>
      <c r="DA6" s="33">
        <f t="shared" si="11"/>
        <v>87.92</v>
      </c>
      <c r="DB6" s="33">
        <f t="shared" si="11"/>
        <v>87.33</v>
      </c>
      <c r="DC6" s="33">
        <f t="shared" si="11"/>
        <v>87.65</v>
      </c>
      <c r="DD6" s="33">
        <f t="shared" si="11"/>
        <v>87.63</v>
      </c>
      <c r="DE6" s="33">
        <f t="shared" si="11"/>
        <v>87.6</v>
      </c>
      <c r="DF6" s="32" t="str">
        <f>IF(DF7="","",IF(DF7="-","【-】","【"&amp;SUBSTITUTE(TEXT(DF7,"#,##0.00"),"-","△")&amp;"】"))</f>
        <v>【89.78】</v>
      </c>
      <c r="DG6" s="33">
        <f>IF(DG7="",NA(),DG7)</f>
        <v>43.27</v>
      </c>
      <c r="DH6" s="33">
        <f t="shared" ref="DH6:DP6" si="12">IF(DH7="",NA(),DH7)</f>
        <v>42.53</v>
      </c>
      <c r="DI6" s="33">
        <f t="shared" si="12"/>
        <v>44.19</v>
      </c>
      <c r="DJ6" s="33">
        <f t="shared" si="12"/>
        <v>45.78</v>
      </c>
      <c r="DK6" s="33">
        <f t="shared" si="12"/>
        <v>48.89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1.72</v>
      </c>
      <c r="DS6" s="33">
        <f t="shared" ref="DS6:EA6" si="13">IF(DS7="",NA(),DS7)</f>
        <v>3.04</v>
      </c>
      <c r="DT6" s="33">
        <f t="shared" si="13"/>
        <v>3.37</v>
      </c>
      <c r="DU6" s="33">
        <f t="shared" si="13"/>
        <v>3.56</v>
      </c>
      <c r="DV6" s="33">
        <f t="shared" si="13"/>
        <v>4.08</v>
      </c>
      <c r="DW6" s="33">
        <f t="shared" si="13"/>
        <v>6.92</v>
      </c>
      <c r="DX6" s="33">
        <f t="shared" si="13"/>
        <v>7.67</v>
      </c>
      <c r="DY6" s="33">
        <f t="shared" si="13"/>
        <v>8.4</v>
      </c>
      <c r="DZ6" s="33">
        <f t="shared" si="13"/>
        <v>9.7100000000000009</v>
      </c>
      <c r="EA6" s="33">
        <f t="shared" si="13"/>
        <v>10.71</v>
      </c>
      <c r="EB6" s="32" t="str">
        <f>IF(EB7="","",IF(EB7="-","【-】","【"&amp;SUBSTITUTE(TEXT(EB7,"#,##0.00"),"-","△")&amp;"】"))</f>
        <v>【12.42】</v>
      </c>
      <c r="EC6" s="33">
        <f>IF(EC7="",NA(),EC7)</f>
        <v>3.66</v>
      </c>
      <c r="ED6" s="33">
        <f t="shared" ref="ED6:EL6" si="14">IF(ED7="",NA(),ED7)</f>
        <v>6.8</v>
      </c>
      <c r="EE6" s="33">
        <f t="shared" si="14"/>
        <v>0.32</v>
      </c>
      <c r="EF6" s="33">
        <f t="shared" si="14"/>
        <v>1.33</v>
      </c>
      <c r="EG6" s="33">
        <f t="shared" si="14"/>
        <v>1.64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42072</v>
      </c>
      <c r="D7" s="35">
        <v>46</v>
      </c>
      <c r="E7" s="35">
        <v>1</v>
      </c>
      <c r="F7" s="35">
        <v>0</v>
      </c>
      <c r="G7" s="35">
        <v>1</v>
      </c>
      <c r="H7" s="35" t="s">
        <v>93</v>
      </c>
      <c r="I7" s="35" t="s">
        <v>94</v>
      </c>
      <c r="J7" s="35" t="s">
        <v>95</v>
      </c>
      <c r="K7" s="35" t="s">
        <v>96</v>
      </c>
      <c r="L7" s="35" t="s">
        <v>97</v>
      </c>
      <c r="M7" s="36" t="s">
        <v>98</v>
      </c>
      <c r="N7" s="36">
        <v>88.83</v>
      </c>
      <c r="O7" s="36">
        <v>99.61</v>
      </c>
      <c r="P7" s="36">
        <v>3402</v>
      </c>
      <c r="Q7" s="36">
        <v>76107</v>
      </c>
      <c r="R7" s="36">
        <v>98.17</v>
      </c>
      <c r="S7" s="36">
        <v>775.26</v>
      </c>
      <c r="T7" s="36">
        <v>76012</v>
      </c>
      <c r="U7" s="36">
        <v>98.17</v>
      </c>
      <c r="V7" s="36">
        <v>774.29</v>
      </c>
      <c r="W7" s="36">
        <v>114.08</v>
      </c>
      <c r="X7" s="36">
        <v>104.02</v>
      </c>
      <c r="Y7" s="36">
        <v>118.67</v>
      </c>
      <c r="Z7" s="36">
        <v>125.91</v>
      </c>
      <c r="AA7" s="36">
        <v>130.80000000000001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488.13</v>
      </c>
      <c r="AT7" s="36">
        <v>771.06</v>
      </c>
      <c r="AU7" s="36">
        <v>988.38</v>
      </c>
      <c r="AV7" s="36">
        <v>1086.29</v>
      </c>
      <c r="AW7" s="36">
        <v>568.98</v>
      </c>
      <c r="AX7" s="36">
        <v>699.11</v>
      </c>
      <c r="AY7" s="36">
        <v>695.41</v>
      </c>
      <c r="AZ7" s="36">
        <v>701</v>
      </c>
      <c r="BA7" s="36">
        <v>739.59</v>
      </c>
      <c r="BB7" s="36">
        <v>335.95</v>
      </c>
      <c r="BC7" s="36">
        <v>264.16000000000003</v>
      </c>
      <c r="BD7" s="36">
        <v>140</v>
      </c>
      <c r="BE7" s="36">
        <v>138.31</v>
      </c>
      <c r="BF7" s="36">
        <v>102.9</v>
      </c>
      <c r="BG7" s="36">
        <v>81.83</v>
      </c>
      <c r="BH7" s="36">
        <v>67.2</v>
      </c>
      <c r="BI7" s="36">
        <v>339.69</v>
      </c>
      <c r="BJ7" s="36">
        <v>343.45</v>
      </c>
      <c r="BK7" s="36">
        <v>330.99</v>
      </c>
      <c r="BL7" s="36">
        <v>324.08999999999997</v>
      </c>
      <c r="BM7" s="36">
        <v>319.82</v>
      </c>
      <c r="BN7" s="36">
        <v>283.72000000000003</v>
      </c>
      <c r="BO7" s="36">
        <v>106.02</v>
      </c>
      <c r="BP7" s="36">
        <v>94.47</v>
      </c>
      <c r="BQ7" s="36">
        <v>106.38</v>
      </c>
      <c r="BR7" s="36">
        <v>112.97</v>
      </c>
      <c r="BS7" s="36">
        <v>122.67</v>
      </c>
      <c r="BT7" s="36">
        <v>101.27</v>
      </c>
      <c r="BU7" s="36">
        <v>99.61</v>
      </c>
      <c r="BV7" s="36">
        <v>100.27</v>
      </c>
      <c r="BW7" s="36">
        <v>99.46</v>
      </c>
      <c r="BX7" s="36">
        <v>105.21</v>
      </c>
      <c r="BY7" s="36">
        <v>104.6</v>
      </c>
      <c r="BZ7" s="36">
        <v>248</v>
      </c>
      <c r="CA7" s="36">
        <v>272.86</v>
      </c>
      <c r="CB7" s="36">
        <v>250.31</v>
      </c>
      <c r="CC7" s="36">
        <v>236.87</v>
      </c>
      <c r="CD7" s="36">
        <v>216.96</v>
      </c>
      <c r="CE7" s="36">
        <v>167.74</v>
      </c>
      <c r="CF7" s="36">
        <v>169.59</v>
      </c>
      <c r="CG7" s="36">
        <v>169.62</v>
      </c>
      <c r="CH7" s="36">
        <v>171.78</v>
      </c>
      <c r="CI7" s="36">
        <v>162.59</v>
      </c>
      <c r="CJ7" s="36">
        <v>164.21</v>
      </c>
      <c r="CK7" s="36">
        <v>63.08</v>
      </c>
      <c r="CL7" s="36">
        <v>60.51</v>
      </c>
      <c r="CM7" s="36">
        <v>62.1</v>
      </c>
      <c r="CN7" s="36">
        <v>64.78</v>
      </c>
      <c r="CO7" s="36">
        <v>64.47</v>
      </c>
      <c r="CP7" s="36">
        <v>60.83</v>
      </c>
      <c r="CQ7" s="36">
        <v>60.04</v>
      </c>
      <c r="CR7" s="36">
        <v>59.88</v>
      </c>
      <c r="CS7" s="36">
        <v>59.68</v>
      </c>
      <c r="CT7" s="36">
        <v>59.17</v>
      </c>
      <c r="CU7" s="36">
        <v>59.8</v>
      </c>
      <c r="CV7" s="36">
        <v>85.41</v>
      </c>
      <c r="CW7" s="36">
        <v>78.77</v>
      </c>
      <c r="CX7" s="36">
        <v>84.46</v>
      </c>
      <c r="CY7" s="36">
        <v>83.89</v>
      </c>
      <c r="CZ7" s="36">
        <v>83.31</v>
      </c>
      <c r="DA7" s="36">
        <v>87.92</v>
      </c>
      <c r="DB7" s="36">
        <v>87.33</v>
      </c>
      <c r="DC7" s="36">
        <v>87.65</v>
      </c>
      <c r="DD7" s="36">
        <v>87.63</v>
      </c>
      <c r="DE7" s="36">
        <v>87.6</v>
      </c>
      <c r="DF7" s="36">
        <v>89.78</v>
      </c>
      <c r="DG7" s="36">
        <v>43.27</v>
      </c>
      <c r="DH7" s="36">
        <v>42.53</v>
      </c>
      <c r="DI7" s="36">
        <v>44.19</v>
      </c>
      <c r="DJ7" s="36">
        <v>45.78</v>
      </c>
      <c r="DK7" s="36">
        <v>48.89</v>
      </c>
      <c r="DL7" s="36">
        <v>36.700000000000003</v>
      </c>
      <c r="DM7" s="36">
        <v>37.71</v>
      </c>
      <c r="DN7" s="36">
        <v>38.69</v>
      </c>
      <c r="DO7" s="36">
        <v>39.65</v>
      </c>
      <c r="DP7" s="36">
        <v>45.25</v>
      </c>
      <c r="DQ7" s="36">
        <v>46.31</v>
      </c>
      <c r="DR7" s="36">
        <v>1.72</v>
      </c>
      <c r="DS7" s="36">
        <v>3.04</v>
      </c>
      <c r="DT7" s="36">
        <v>3.37</v>
      </c>
      <c r="DU7" s="36">
        <v>3.56</v>
      </c>
      <c r="DV7" s="36">
        <v>4.08</v>
      </c>
      <c r="DW7" s="36">
        <v>6.92</v>
      </c>
      <c r="DX7" s="36">
        <v>7.67</v>
      </c>
      <c r="DY7" s="36">
        <v>8.4</v>
      </c>
      <c r="DZ7" s="36">
        <v>9.7100000000000009</v>
      </c>
      <c r="EA7" s="36">
        <v>10.71</v>
      </c>
      <c r="EB7" s="36">
        <v>12.42</v>
      </c>
      <c r="EC7" s="36">
        <v>3.66</v>
      </c>
      <c r="ED7" s="36">
        <v>6.8</v>
      </c>
      <c r="EE7" s="36">
        <v>0.32</v>
      </c>
      <c r="EF7" s="36">
        <v>1.33</v>
      </c>
      <c r="EG7" s="36">
        <v>1.64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2016-02-28T23:56:21Z</cp:lastPrinted>
  <dcterms:created xsi:type="dcterms:W3CDTF">2016-02-03T07:13:43Z</dcterms:created>
  <dcterms:modified xsi:type="dcterms:W3CDTF">2016-02-29T01:52:09Z</dcterms:modified>
</cp:coreProperties>
</file>