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R6" i="5"/>
  <c r="AQ8" i="4" s="1"/>
  <c r="Q6" i="5"/>
  <c r="AI8" i="4" s="1"/>
  <c r="P6" i="5"/>
  <c r="O6" i="5"/>
  <c r="R10" i="4" s="1"/>
  <c r="N6" i="5"/>
  <c r="J10" i="4" s="1"/>
  <c r="M6" i="5"/>
  <c r="B10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AY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<sst xmlns="http://schemas.openxmlformats.org/spreadsheetml/2006/main" count="217" uniqueCount="107">
  <si>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</si>
  <si>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</si>
  <si>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</si>
  <si>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</si>
  <si>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</si>
  <si>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</si>
  <si>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</si>
  <si>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</si>
  <si>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</si>
  <si>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</si>
  <si>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</si>
  <si>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</si>
  <si>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</si>
  <si>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</si>
  <si>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</si>
  <si>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</si>
  <si>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</si>
  <si>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</si>
  <si>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</si>
  <si>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</si>
  <si>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</si>
  <si>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</si>
  <si>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</si>
  <si>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</si>
  <si>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</si>
  <si>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</si>
  <si>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</si>
  <si>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</si>
  <si>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</si>
  <si>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</si>
  <si>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</si>
  <si>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</si>
  <si>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</si>
  <si>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</si>
  <si>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</si>
  <si>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</si>
  <si>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</si>
  <si>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</si>
  <si>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</si>
  <si>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</si>
  <si>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</si>
  <si>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</si>
  <si>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</si>
  <si>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</si>
  <si>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</si>
  <si>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</si>
  <si>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</si>
  <si>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</si>
  <si>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</si>
  <si>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</si>
  <si>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</si>
  <si>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</si>
  <si>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</si>
  <si>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</si>
  <si>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</si>
  <si>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</si>
  <si>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</si>
  <si>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</si>
  <si>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</si>
  <si>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</si>
  <si>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</si>
  <si>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</si>
  <si>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</si>
  <si>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</si>
  <si>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</si>
  <si>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</si>
  <si>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</si>
  <si>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</si>
  <si>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</si>
  <si>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</si>
  <si>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</si>
  <si>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</si>
  <si>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</si>
  <si>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</si>
  <si>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</si>
  <si>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</si>
  <si>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</si>
  <si>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</si>
  <si>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</si>
  <si>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</si>
  <si>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</si>
  <si>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</si>
  <si>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</si>
  <si>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</si>
  <si>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</si>
  <si>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</si>
  <si>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</si>
  <si>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</si>
  <si>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</si>
  <si>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</si>
  <si>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</si>
  <si>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</si>
  <si>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</si>
  <si>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亘理町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</si>
  <si>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</si>
  <si>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</si>
  <si>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</si>
  <si>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</si>
  <si>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</si>
  <si>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</si>
  <si>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</si>
  <si>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</si>
  <si>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</si>
  <si>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</si>
  <si>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③管路更新率が類似団体と比較して低率になっており、管路の更新に十分な経費をかけられていないことが分かる。これは東日本大震災からの復旧・復興事業を最優先していることによるものと考えられるが、今後は老朽化対策を検討する必要がある。</t>
    <rPh sb="27" eb="28">
      <t>ロ</t>
    </rPh>
    <rPh sb="32" eb="34">
      <t>ジュウブン</t>
    </rPh>
    <rPh sb="35" eb="37">
      <t>ケイヒ</t>
    </rPh>
    <rPh sb="73" eb="74">
      <t>サイ</t>
    </rPh>
    <phoneticPr fontId="4"/>
  </si>
  <si>
    <t>　本町水道事業については、比較的健全な経営になっている。ただし、今後は給水人口の減少に加え節水型器具の更なる普及等により、給水収益の伸びは期待できないものの、施設の老朽化対策は避けては通れない課題であり、経営状況も考慮した施設の更新計画策定が必要である。</t>
    <rPh sb="111" eb="113">
      <t>シセツ</t>
    </rPh>
    <phoneticPr fontId="4"/>
  </si>
  <si>
    <t>　各項目共に東日本大震災の影響により、一時的に悪化したものの、その後回復してきており類似団体よりは、比較的健全な経営になっていると考えられる。
　ただし、⑥給水原価が類似団体と比較して高額になっている。これは、本町水道の９割以上を受水で賄っており、その受水コストが影響している。</t>
    <rPh sb="42" eb="44">
      <t>ルイジ</t>
    </rPh>
    <rPh sb="44" eb="46">
      <t>ダンタイ</t>
    </rPh>
    <rPh sb="65" eb="66">
      <t>カンガ</t>
    </rPh>
    <rPh sb="105" eb="107">
      <t>ホンチョウ</t>
    </rPh>
    <rPh sb="107" eb="109">
      <t>スイドウ</t>
    </rPh>
    <rPh sb="111" eb="114">
      <t>ワリイジョウ</t>
    </rPh>
    <rPh sb="115" eb="116">
      <t>ジュ</t>
    </rPh>
    <rPh sb="116" eb="117">
      <t>スイ</t>
    </rPh>
    <rPh sb="118" eb="119">
      <t>マカナ</t>
    </rPh>
    <rPh sb="126" eb="128">
      <t>ジュスイ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</si>
</sst>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0.37</c:v>
                </c:pt>
                <c:pt idx="2">
                  <c:v>0.36</c:v>
                </c:pt>
                <c:pt idx="3">
                  <c:v>0.43</c:v>
                </c:pt>
                <c:pt idx="4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89152"/>
        <c:axId val="4509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89152"/>
        <c:axId val="45091072"/>
      </c:lineChart>
      <c:dateAx>
        <c:axId val="45089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091072"/>
        <c:crosses val="autoZero"/>
        <c:auto val="1"/>
        <c:lblOffset val="100"/>
        <c:baseTimeUnit val="years"/>
      </c:dateAx>
      <c:valAx>
        <c:axId val="4509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089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64.819999999999993</c:v>
                </c:pt>
                <c:pt idx="1">
                  <c:v>59.03</c:v>
                </c:pt>
                <c:pt idx="2">
                  <c:v>64.260000000000005</c:v>
                </c:pt>
                <c:pt idx="3">
                  <c:v>64.61</c:v>
                </c:pt>
                <c:pt idx="4">
                  <c:v>64.37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56448"/>
        <c:axId val="11245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6448"/>
        <c:axId val="112458368"/>
      </c:lineChart>
      <c:dateAx>
        <c:axId val="11245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58368"/>
        <c:crosses val="autoZero"/>
        <c:auto val="1"/>
        <c:lblOffset val="100"/>
        <c:baseTimeUnit val="years"/>
      </c:dateAx>
      <c:valAx>
        <c:axId val="11245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5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91.46</c:v>
                </c:pt>
                <c:pt idx="1">
                  <c:v>76.84</c:v>
                </c:pt>
                <c:pt idx="2">
                  <c:v>86.18</c:v>
                </c:pt>
                <c:pt idx="3">
                  <c:v>88.72</c:v>
                </c:pt>
                <c:pt idx="4">
                  <c:v>88.42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97024"/>
        <c:axId val="11249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7024"/>
        <c:axId val="112498944"/>
      </c:lineChart>
      <c:dateAx>
        <c:axId val="11249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98944"/>
        <c:crosses val="autoZero"/>
        <c:auto val="1"/>
        <c:lblOffset val="100"/>
        <c:baseTimeUnit val="years"/>
      </c:dateAx>
      <c:valAx>
        <c:axId val="11249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9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2"/>
          <c:y val="0.15806945669028513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110.37</c:v>
                </c:pt>
                <c:pt idx="1">
                  <c:v>92.75</c:v>
                </c:pt>
                <c:pt idx="2">
                  <c:v>114.42</c:v>
                </c:pt>
                <c:pt idx="3">
                  <c:v>123.34</c:v>
                </c:pt>
                <c:pt idx="4">
                  <c:v>122.84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5632"/>
        <c:axId val="45127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25632"/>
        <c:axId val="45127552"/>
      </c:lineChart>
      <c:dateAx>
        <c:axId val="4512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27552"/>
        <c:crosses val="autoZero"/>
        <c:auto val="1"/>
        <c:lblOffset val="100"/>
        <c:baseTimeUnit val="years"/>
      </c:dateAx>
      <c:valAx>
        <c:axId val="45127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2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31.62</c:v>
                </c:pt>
                <c:pt idx="1">
                  <c:v>32.82</c:v>
                </c:pt>
                <c:pt idx="2">
                  <c:v>33.119999999999997</c:v>
                </c:pt>
                <c:pt idx="3">
                  <c:v>33.909999999999997</c:v>
                </c:pt>
                <c:pt idx="4">
                  <c:v>45.17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37280"/>
        <c:axId val="4514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37280"/>
        <c:axId val="45147648"/>
      </c:lineChart>
      <c:dateAx>
        <c:axId val="45137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47648"/>
        <c:crosses val="autoZero"/>
        <c:auto val="1"/>
        <c:lblOffset val="100"/>
        <c:baseTimeUnit val="years"/>
      </c:dateAx>
      <c:valAx>
        <c:axId val="4514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37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7.15</c:v>
                </c:pt>
                <c:pt idx="1">
                  <c:v>7.29</c:v>
                </c:pt>
                <c:pt idx="2">
                  <c:v>7.46</c:v>
                </c:pt>
                <c:pt idx="3">
                  <c:v>7.9</c:v>
                </c:pt>
                <c:pt idx="4">
                  <c:v>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38880"/>
        <c:axId val="7894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8880"/>
        <c:axId val="78940800"/>
      </c:lineChart>
      <c:dateAx>
        <c:axId val="7893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40800"/>
        <c:crosses val="autoZero"/>
        <c:auto val="1"/>
        <c:lblOffset val="100"/>
        <c:baseTimeUnit val="years"/>
      </c:dateAx>
      <c:valAx>
        <c:axId val="7894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3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7.71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68032"/>
        <c:axId val="1122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68032"/>
        <c:axId val="112269952"/>
      </c:lineChart>
      <c:dateAx>
        <c:axId val="11226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269952"/>
        <c:crosses val="autoZero"/>
        <c:auto val="1"/>
        <c:lblOffset val="100"/>
        <c:baseTimeUnit val="years"/>
      </c:dateAx>
      <c:valAx>
        <c:axId val="112269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6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406.42</c:v>
                </c:pt>
                <c:pt idx="1">
                  <c:v>341.86</c:v>
                </c:pt>
                <c:pt idx="2">
                  <c:v>384.86</c:v>
                </c:pt>
                <c:pt idx="3">
                  <c:v>544.98</c:v>
                </c:pt>
                <c:pt idx="4">
                  <c:v>264.56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86336"/>
        <c:axId val="11231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6336"/>
        <c:axId val="112317184"/>
      </c:lineChart>
      <c:dateAx>
        <c:axId val="11228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17184"/>
        <c:crosses val="autoZero"/>
        <c:auto val="1"/>
        <c:lblOffset val="100"/>
        <c:baseTimeUnit val="years"/>
      </c:dateAx>
      <c:valAx>
        <c:axId val="112317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28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306.75</c:v>
                </c:pt>
                <c:pt idx="1">
                  <c:v>382.36</c:v>
                </c:pt>
                <c:pt idx="2">
                  <c:v>296.19</c:v>
                </c:pt>
                <c:pt idx="3">
                  <c:v>275.72000000000003</c:v>
                </c:pt>
                <c:pt idx="4">
                  <c:v>270.39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5104"/>
        <c:axId val="1123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35104"/>
        <c:axId val="112337280"/>
      </c:lineChart>
      <c:dateAx>
        <c:axId val="11233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37280"/>
        <c:crosses val="autoZero"/>
        <c:auto val="1"/>
        <c:lblOffset val="100"/>
        <c:baseTimeUnit val="years"/>
      </c:dateAx>
      <c:valAx>
        <c:axId val="112337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3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104.55</c:v>
                </c:pt>
                <c:pt idx="1">
                  <c:v>84.59</c:v>
                </c:pt>
                <c:pt idx="2">
                  <c:v>102.69</c:v>
                </c:pt>
                <c:pt idx="3">
                  <c:v>105.55</c:v>
                </c:pt>
                <c:pt idx="4">
                  <c:v>107.87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75680"/>
        <c:axId val="11239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5680"/>
        <c:axId val="112398336"/>
      </c:lineChart>
      <c:dateAx>
        <c:axId val="11237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398336"/>
        <c:crosses val="autoZero"/>
        <c:auto val="1"/>
        <c:lblOffset val="100"/>
        <c:baseTimeUnit val="years"/>
      </c:dateAx>
      <c:valAx>
        <c:axId val="11239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375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220.06</c:v>
                </c:pt>
                <c:pt idx="1">
                  <c:v>272.97000000000003</c:v>
                </c:pt>
                <c:pt idx="2">
                  <c:v>229.02</c:v>
                </c:pt>
                <c:pt idx="3">
                  <c:v>222.43</c:v>
                </c:pt>
                <c:pt idx="4">
                  <c:v>215.93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24064"/>
        <c:axId val="11242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064"/>
        <c:axId val="112425984"/>
      </c:lineChart>
      <c:dateAx>
        <c:axId val="1124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425984"/>
        <c:crosses val="autoZero"/>
        <c:auto val="1"/>
        <c:lblOffset val="100"/>
        <c:baseTimeUnit val="years"/>
      </c:dateAx>
      <c:valAx>
        <c:axId val="11242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4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宮城県　亘理町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A5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34170</v>
      </c>
      <c r="AJ8" s="75"/>
      <c r="AK8" s="75"/>
      <c r="AL8" s="75"/>
      <c r="AM8" s="75"/>
      <c r="AN8" s="75"/>
      <c r="AO8" s="75"/>
      <c r="AP8" s="76"/>
      <c r="AQ8" s="57">
        <f>データ!R6</f>
        <v>73.599999999999994</v>
      </c>
      <c r="AR8" s="57"/>
      <c r="AS8" s="57"/>
      <c r="AT8" s="57"/>
      <c r="AU8" s="57"/>
      <c r="AV8" s="57"/>
      <c r="AW8" s="57"/>
      <c r="AX8" s="57"/>
      <c r="AY8" s="57">
        <f>データ!S6</f>
        <v>464.27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60.38</v>
      </c>
      <c r="K10" s="57"/>
      <c r="L10" s="57"/>
      <c r="M10" s="57"/>
      <c r="N10" s="57"/>
      <c r="O10" s="57"/>
      <c r="P10" s="57"/>
      <c r="Q10" s="57"/>
      <c r="R10" s="57">
        <f>データ!O6</f>
        <v>98.9</v>
      </c>
      <c r="S10" s="57"/>
      <c r="T10" s="57"/>
      <c r="U10" s="57"/>
      <c r="V10" s="57"/>
      <c r="W10" s="57"/>
      <c r="X10" s="57"/>
      <c r="Y10" s="57"/>
      <c r="Z10" s="65">
        <f>データ!P6</f>
        <v>4460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33733</v>
      </c>
      <c r="AJ10" s="65"/>
      <c r="AK10" s="65"/>
      <c r="AL10" s="65"/>
      <c r="AM10" s="65"/>
      <c r="AN10" s="65"/>
      <c r="AO10" s="65"/>
      <c r="AP10" s="65"/>
      <c r="AQ10" s="57">
        <f>データ!U6</f>
        <v>73.209999999999994</v>
      </c>
      <c r="AR10" s="57"/>
      <c r="AS10" s="57"/>
      <c r="AT10" s="57"/>
      <c r="AU10" s="57"/>
      <c r="AV10" s="57"/>
      <c r="AW10" s="57"/>
      <c r="AX10" s="57"/>
      <c r="AY10" s="57">
        <f>データ!V6</f>
        <v>460.77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43613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亘理町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60.38</v>
      </c>
      <c r="O6" s="32">
        <f t="shared" si="3"/>
        <v>98.9</v>
      </c>
      <c r="P6" s="32">
        <f t="shared" si="3"/>
        <v>4460</v>
      </c>
      <c r="Q6" s="32">
        <f t="shared" si="3"/>
        <v>34170</v>
      </c>
      <c r="R6" s="32">
        <f t="shared" si="3"/>
        <v>73.599999999999994</v>
      </c>
      <c r="S6" s="32">
        <f t="shared" si="3"/>
        <v>464.27</v>
      </c>
      <c r="T6" s="32">
        <f t="shared" si="3"/>
        <v>33733</v>
      </c>
      <c r="U6" s="32">
        <f t="shared" si="3"/>
        <v>73.209999999999994</v>
      </c>
      <c r="V6" s="32">
        <f t="shared" si="3"/>
        <v>460.77</v>
      </c>
      <c r="W6" s="33">
        <f>IF(W7="",NA(),W7)</f>
        <v>110.37</v>
      </c>
      <c r="X6" s="33">
        <f t="shared" ref="X6:AF6" si="4">IF(X7="",NA(),X7)</f>
        <v>92.75</v>
      </c>
      <c r="Y6" s="33">
        <f t="shared" si="4"/>
        <v>114.42</v>
      </c>
      <c r="Z6" s="33">
        <f t="shared" si="4"/>
        <v>123.34</v>
      </c>
      <c r="AA6" s="33">
        <f t="shared" si="4"/>
        <v>122.84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3">
        <f t="shared" ref="AI6:AQ6" si="5">IF(AI7="",NA(),AI7)</f>
        <v>7.71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406.42</v>
      </c>
      <c r="AT6" s="33">
        <f t="shared" ref="AT6:BB6" si="6">IF(AT7="",NA(),AT7)</f>
        <v>341.86</v>
      </c>
      <c r="AU6" s="33">
        <f t="shared" si="6"/>
        <v>384.86</v>
      </c>
      <c r="AV6" s="33">
        <f t="shared" si="6"/>
        <v>544.98</v>
      </c>
      <c r="AW6" s="33">
        <f t="shared" si="6"/>
        <v>264.56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306.75</v>
      </c>
      <c r="BE6" s="33">
        <f t="shared" ref="BE6:BM6" si="7">IF(BE7="",NA(),BE7)</f>
        <v>382.36</v>
      </c>
      <c r="BF6" s="33">
        <f t="shared" si="7"/>
        <v>296.19</v>
      </c>
      <c r="BG6" s="33">
        <f t="shared" si="7"/>
        <v>275.72000000000003</v>
      </c>
      <c r="BH6" s="33">
        <f t="shared" si="7"/>
        <v>270.39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104.55</v>
      </c>
      <c r="BP6" s="33">
        <f t="shared" ref="BP6:BX6" si="8">IF(BP7="",NA(),BP7)</f>
        <v>84.59</v>
      </c>
      <c r="BQ6" s="33">
        <f t="shared" si="8"/>
        <v>102.69</v>
      </c>
      <c r="BR6" s="33">
        <f t="shared" si="8"/>
        <v>105.55</v>
      </c>
      <c r="BS6" s="33">
        <f t="shared" si="8"/>
        <v>107.87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220.06</v>
      </c>
      <c r="CA6" s="33">
        <f t="shared" ref="CA6:CI6" si="9">IF(CA7="",NA(),CA7)</f>
        <v>272.97000000000003</v>
      </c>
      <c r="CB6" s="33">
        <f t="shared" si="9"/>
        <v>229.02</v>
      </c>
      <c r="CC6" s="33">
        <f t="shared" si="9"/>
        <v>222.43</v>
      </c>
      <c r="CD6" s="33">
        <f t="shared" si="9"/>
        <v>215.93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64.819999999999993</v>
      </c>
      <c r="CL6" s="33">
        <f t="shared" ref="CL6:CT6" si="10">IF(CL7="",NA(),CL7)</f>
        <v>59.03</v>
      </c>
      <c r="CM6" s="33">
        <f t="shared" si="10"/>
        <v>64.260000000000005</v>
      </c>
      <c r="CN6" s="33">
        <f t="shared" si="10"/>
        <v>64.61</v>
      </c>
      <c r="CO6" s="33">
        <f t="shared" si="10"/>
        <v>64.37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91.46</v>
      </c>
      <c r="CW6" s="33">
        <f t="shared" ref="CW6:DE6" si="11">IF(CW7="",NA(),CW7)</f>
        <v>76.84</v>
      </c>
      <c r="CX6" s="33">
        <f t="shared" si="11"/>
        <v>86.18</v>
      </c>
      <c r="CY6" s="33">
        <f t="shared" si="11"/>
        <v>88.72</v>
      </c>
      <c r="CZ6" s="33">
        <f t="shared" si="11"/>
        <v>88.42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31.62</v>
      </c>
      <c r="DH6" s="33">
        <f t="shared" ref="DH6:DP6" si="12">IF(DH7="",NA(),DH7)</f>
        <v>32.82</v>
      </c>
      <c r="DI6" s="33">
        <f t="shared" si="12"/>
        <v>33.119999999999997</v>
      </c>
      <c r="DJ6" s="33">
        <f t="shared" si="12"/>
        <v>33.909999999999997</v>
      </c>
      <c r="DK6" s="33">
        <f t="shared" si="12"/>
        <v>45.17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3">
        <f>IF(DR7="",NA(),DR7)</f>
        <v>7.15</v>
      </c>
      <c r="DS6" s="33">
        <f t="shared" ref="DS6:EA6" si="13">IF(DS7="",NA(),DS7)</f>
        <v>7.29</v>
      </c>
      <c r="DT6" s="33">
        <f t="shared" si="13"/>
        <v>7.46</v>
      </c>
      <c r="DU6" s="33">
        <f t="shared" si="13"/>
        <v>7.9</v>
      </c>
      <c r="DV6" s="33">
        <f t="shared" si="13"/>
        <v>7.62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0.66</v>
      </c>
      <c r="ED6" s="33">
        <f t="shared" ref="ED6:EL6" si="14">IF(ED7="",NA(),ED7)</f>
        <v>0.37</v>
      </c>
      <c r="EE6" s="33">
        <f t="shared" si="14"/>
        <v>0.36</v>
      </c>
      <c r="EF6" s="33">
        <f t="shared" si="14"/>
        <v>0.43</v>
      </c>
      <c r="EG6" s="33">
        <f t="shared" si="14"/>
        <v>0.34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43613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60.38</v>
      </c>
      <c r="O7" s="36">
        <v>98.9</v>
      </c>
      <c r="P7" s="36">
        <v>4460</v>
      </c>
      <c r="Q7" s="36">
        <v>34170</v>
      </c>
      <c r="R7" s="36">
        <v>73.599999999999994</v>
      </c>
      <c r="S7" s="36">
        <v>464.27</v>
      </c>
      <c r="T7" s="36">
        <v>33733</v>
      </c>
      <c r="U7" s="36">
        <v>73.209999999999994</v>
      </c>
      <c r="V7" s="36">
        <v>460.77</v>
      </c>
      <c r="W7" s="36">
        <v>110.37</v>
      </c>
      <c r="X7" s="36">
        <v>92.75</v>
      </c>
      <c r="Y7" s="36">
        <v>114.42</v>
      </c>
      <c r="Z7" s="36">
        <v>123.34</v>
      </c>
      <c r="AA7" s="36">
        <v>122.84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7.71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406.42</v>
      </c>
      <c r="AT7" s="36">
        <v>341.86</v>
      </c>
      <c r="AU7" s="36">
        <v>384.86</v>
      </c>
      <c r="AV7" s="36">
        <v>544.98</v>
      </c>
      <c r="AW7" s="36">
        <v>264.56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306.75</v>
      </c>
      <c r="BE7" s="36">
        <v>382.36</v>
      </c>
      <c r="BF7" s="36">
        <v>296.19</v>
      </c>
      <c r="BG7" s="36">
        <v>275.72000000000003</v>
      </c>
      <c r="BH7" s="36">
        <v>270.39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104.55</v>
      </c>
      <c r="BP7" s="36">
        <v>84.59</v>
      </c>
      <c r="BQ7" s="36">
        <v>102.69</v>
      </c>
      <c r="BR7" s="36">
        <v>105.55</v>
      </c>
      <c r="BS7" s="36">
        <v>107.87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220.06</v>
      </c>
      <c r="CA7" s="36">
        <v>272.97000000000003</v>
      </c>
      <c r="CB7" s="36">
        <v>229.02</v>
      </c>
      <c r="CC7" s="36">
        <v>222.43</v>
      </c>
      <c r="CD7" s="36">
        <v>215.93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64.819999999999993</v>
      </c>
      <c r="CL7" s="36">
        <v>59.03</v>
      </c>
      <c r="CM7" s="36">
        <v>64.260000000000005</v>
      </c>
      <c r="CN7" s="36">
        <v>64.61</v>
      </c>
      <c r="CO7" s="36">
        <v>64.37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91.46</v>
      </c>
      <c r="CW7" s="36">
        <v>76.84</v>
      </c>
      <c r="CX7" s="36">
        <v>86.18</v>
      </c>
      <c r="CY7" s="36">
        <v>88.72</v>
      </c>
      <c r="CZ7" s="36">
        <v>88.42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31.62</v>
      </c>
      <c r="DH7" s="36">
        <v>32.82</v>
      </c>
      <c r="DI7" s="36">
        <v>33.119999999999997</v>
      </c>
      <c r="DJ7" s="36">
        <v>33.909999999999997</v>
      </c>
      <c r="DK7" s="36">
        <v>45.17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7.15</v>
      </c>
      <c r="DS7" s="36">
        <v>7.29</v>
      </c>
      <c r="DT7" s="36">
        <v>7.46</v>
      </c>
      <c r="DU7" s="36">
        <v>7.9</v>
      </c>
      <c r="DV7" s="36">
        <v>7.62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0.66</v>
      </c>
      <c r="ED7" s="36">
        <v>0.37</v>
      </c>
      <c r="EE7" s="36">
        <v>0.36</v>
      </c>
      <c r="EF7" s="36">
        <v>0.43</v>
      </c>
      <c r="EG7" s="36">
        <v>0.34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temp</cp:lastModifiedBy>
  <cp:lastPrinted>2016-02-26T05:25:37Z</cp:lastPrinted>
  <dcterms:created xsi:type="dcterms:W3CDTF">2016-01-18T04:40:04Z</dcterms:created>
  <dcterms:modified xsi:type="dcterms:W3CDTF">2016-02-26T06:50:15Z</dcterms:modified>
</cp:coreProperties>
</file>