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<sst xmlns="http://schemas.openxmlformats.org/spreadsheetml/2006/main" count="217" uniqueCount="107">
  <si>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</si>
  <si>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</si>
  <si>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</si>
  <si>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</si>
  <si>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</si>
  <si>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</si>
  <si>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</si>
  <si>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</si>
  <si>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</si>
  <si>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</si>
  <si>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</si>
  <si>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</si>
  <si>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</si>
  <si>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</si>
  <si>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</si>
  <si>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</si>
  <si>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</si>
  <si>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</si>
  <si>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</si>
  <si>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</si>
  <si>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</si>
  <si>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</si>
  <si>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</si>
  <si>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</si>
  <si>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</si>
  <si>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</si>
  <si>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</si>
  <si>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</si>
  <si>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</si>
  <si>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</si>
  <si>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</si>
  <si>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</si>
  <si>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</si>
  <si>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</si>
  <si>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</si>
  <si>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</si>
  <si>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</si>
  <si>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</si>
  <si>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</si>
  <si>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</si>
  <si>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</si>
  <si>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</si>
  <si>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</si>
  <si>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</si>
  <si>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</si>
  <si>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</si>
  <si>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</si>
  <si>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</si>
  <si>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</si>
  <si>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</si>
  <si>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</si>
  <si>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</si>
  <si>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</si>
  <si>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</si>
  <si>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</si>
  <si>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</si>
  <si>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</si>
  <si>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</si>
  <si>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</si>
  <si>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</si>
  <si>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</si>
  <si>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</si>
  <si>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</si>
  <si>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</si>
  <si>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</si>
  <si>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</si>
  <si>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</si>
  <si>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</si>
  <si>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</si>
  <si>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</si>
  <si>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</si>
  <si>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</si>
  <si>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</si>
  <si>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</si>
  <si>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</si>
  <si>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</si>
  <si>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</si>
  <si>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</si>
  <si>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</si>
  <si>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</si>
  <si>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</si>
  <si>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</si>
  <si>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</si>
  <si>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</si>
  <si>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</si>
  <si>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</si>
  <si>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</si>
  <si>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</si>
  <si>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</si>
  <si>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</si>
  <si>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</si>
  <si>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</si>
  <si>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</si>
  <si>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</si>
  <si>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</si>
  <si>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</si>
  <si>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</si>
  <si>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</si>
  <si>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</si>
  <si>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</si>
  <si>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</si>
  <si>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</si>
  <si>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</si>
  <si>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</si>
  <si>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の状況については全国平均・類似団体共に平均を大きく上回っている。本町には「王城寺原演習場」という防衛省の施設があり、交付金を財源とし、平成２８年度より老朽管の更新計画に基づき計画的に更新を行うこととしている。</t>
    <rPh sb="0" eb="2">
      <t>カンロ</t>
    </rPh>
    <rPh sb="2" eb="4">
      <t>ケイネン</t>
    </rPh>
    <rPh sb="4" eb="5">
      <t>カ</t>
    </rPh>
    <rPh sb="5" eb="6">
      <t>リツ</t>
    </rPh>
    <rPh sb="7" eb="9">
      <t>ジョウキョウ</t>
    </rPh>
    <rPh sb="14" eb="16">
      <t>ゼンコク</t>
    </rPh>
    <rPh sb="16" eb="18">
      <t>ヘイキン</t>
    </rPh>
    <rPh sb="19" eb="21">
      <t>ルイジ</t>
    </rPh>
    <rPh sb="21" eb="23">
      <t>ダンタイ</t>
    </rPh>
    <rPh sb="23" eb="24">
      <t>トモ</t>
    </rPh>
    <rPh sb="25" eb="27">
      <t>ヘイキン</t>
    </rPh>
    <rPh sb="28" eb="29">
      <t>オオ</t>
    </rPh>
    <rPh sb="31" eb="33">
      <t>ウワマワ</t>
    </rPh>
    <phoneticPr fontId="4"/>
  </si>
  <si>
    <t>経常収支比率・料金回収率共に１００％未満となった。原因としては平成２６年度より施行された新地方公営企業会制度により「賞与引当金・貸倒引当金」の計上が義務化されたため費用増となった。今回の費用は一時的なものであり、経営改善の検討の段階でないものと考えている。
また、平成２８年度より老朽管の更新計画に基づき計画的に更新を行うこととしている。</t>
    <rPh sb="0" eb="2">
      <t>ケイジョウ</t>
    </rPh>
    <rPh sb="2" eb="4">
      <t>シュウシ</t>
    </rPh>
    <rPh sb="4" eb="6">
      <t>ヒリツ</t>
    </rPh>
    <rPh sb="7" eb="9">
      <t>リョウキン</t>
    </rPh>
    <rPh sb="9" eb="12">
      <t>カイシュウリツ</t>
    </rPh>
    <rPh sb="12" eb="13">
      <t>トモ</t>
    </rPh>
    <rPh sb="18" eb="20">
      <t>ミマン</t>
    </rPh>
    <rPh sb="90" eb="92">
      <t>コンカイ</t>
    </rPh>
    <rPh sb="93" eb="95">
      <t>ヒヨウ</t>
    </rPh>
    <phoneticPr fontId="4"/>
  </si>
  <si>
    <t xml:space="preserve">①経営収支比率については今年度、９９．４５％となった。原因としては平成２６年度より施行された新地方公営企業会制度により「賞与引当金・貸倒引当金」の計上が義務化されたため費用増となり、平成２６年度は９９．４５％となった。
今年度１００％未満となったのは、貸倒引当金を計上したためで一時的なものであり、経営改善の検討の段階でないものと考えている。
⑤料金回収率が９２．７７％となった原因としては、平成２６年度より施行された新地方公営企業会制度により「賞与引当金・貸倒引当金」の計上が義務化されたため費用増となった。
今年度１００％未満となったのは、貸倒引当金を計上したためで一時的なものであり、料金改定の検討段階でないものと考えている。
⑧有収率が低い要因として、昭和４０年代に水道施設整備が始まった際、短期間で普及率を高める為、圃場内や畑に配水管を敷設した箇所で，老朽化に伴う漏水が発生していることが挙げられる。平成２８年度より車歩道内に配水管を新たに敷設し、老朽管の更新計画に基づき計画的に更新を行うこと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</si>
</sst>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0.49</c:v>
                </c:pt>
                <c:pt idx="2">
                  <c:v>0.02</c:v>
                </c:pt>
                <c:pt idx="3">
                  <c:v>3.14</c:v>
                </c:pt>
                <c:pt idx="4">
                  <c:v>0.24</c:v>
                </c:pt>
              </c:numCache>
            </c:numRef>
          </c:val>
        </c:ser>
        <c:dLbls>
          <c:showLegendKey val="0"/>
          <c:showVal val="0"/>
          <c:showCatName val="0"/>
          <c:showSerName val="0"/>
          <c:showPercent val="0"/>
          <c:showBubbleSize val="0"/>
        </c:dLbls>
        <c:gapWidth val="150"/>
        <c:axId val="81418880"/>
        <c:axId val="81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1418880"/>
        <c:axId val="81425152"/>
      </c:lineChart>
      <c:dateAx>
        <c:axId val="81418880"/>
        <c:scaling>
          <c:orientation val="minMax"/>
        </c:scaling>
        <c:delete val="1"/>
        <c:axPos val="b"/>
        <c:numFmt formatCode="ge" sourceLinked="1"/>
        <c:majorTickMark val="none"/>
        <c:minorTickMark val="none"/>
        <c:tickLblPos val="none"/>
        <c:crossAx val="81425152"/>
        <c:crosses val="autoZero"/>
        <c:auto val="1"/>
        <c:lblOffset val="100"/>
        <c:baseTimeUnit val="years"/>
      </c:dateAx>
      <c:valAx>
        <c:axId val="81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90.32</c:v>
                </c:pt>
                <c:pt idx="1">
                  <c:v>80.75</c:v>
                </c:pt>
                <c:pt idx="2">
                  <c:v>83.5</c:v>
                </c:pt>
                <c:pt idx="3">
                  <c:v>80.97</c:v>
                </c:pt>
                <c:pt idx="4">
                  <c:v>83.38</c:v>
                </c:pt>
              </c:numCache>
            </c:numRef>
          </c:val>
        </c:ser>
        <c:dLbls>
          <c:showLegendKey val="0"/>
          <c:showVal val="0"/>
          <c:showCatName val="0"/>
          <c:showSerName val="0"/>
          <c:showPercent val="0"/>
          <c:showBubbleSize val="0"/>
        </c:dLbls>
        <c:gapWidth val="150"/>
        <c:axId val="82492416"/>
        <c:axId val="82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82492416"/>
        <c:axId val="82502784"/>
      </c:lineChart>
      <c:dateAx>
        <c:axId val="82492416"/>
        <c:scaling>
          <c:orientation val="minMax"/>
        </c:scaling>
        <c:delete val="1"/>
        <c:axPos val="b"/>
        <c:numFmt formatCode="ge" sourceLinked="1"/>
        <c:majorTickMark val="none"/>
        <c:minorTickMark val="none"/>
        <c:tickLblPos val="none"/>
        <c:crossAx val="82502784"/>
        <c:crosses val="autoZero"/>
        <c:auto val="1"/>
        <c:lblOffset val="100"/>
        <c:baseTimeUnit val="years"/>
      </c:dateAx>
      <c:valAx>
        <c:axId val="82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62.48</c:v>
                </c:pt>
                <c:pt idx="1">
                  <c:v>62.43</c:v>
                </c:pt>
                <c:pt idx="2">
                  <c:v>63.25</c:v>
                </c:pt>
                <c:pt idx="3">
                  <c:v>63.68</c:v>
                </c:pt>
                <c:pt idx="4">
                  <c:v>62.92</c:v>
                </c:pt>
              </c:numCache>
            </c:numRef>
          </c:val>
        </c:ser>
        <c:dLbls>
          <c:showLegendKey val="0"/>
          <c:showVal val="0"/>
          <c:showCatName val="0"/>
          <c:showSerName val="0"/>
          <c:showPercent val="0"/>
          <c:showBubbleSize val="0"/>
        </c:dLbls>
        <c:gapWidth val="150"/>
        <c:axId val="82520704"/>
        <c:axId val="825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2520704"/>
        <c:axId val="82547456"/>
      </c:lineChart>
      <c:dateAx>
        <c:axId val="82520704"/>
        <c:scaling>
          <c:orientation val="minMax"/>
        </c:scaling>
        <c:delete val="1"/>
        <c:axPos val="b"/>
        <c:numFmt formatCode="ge" sourceLinked="1"/>
        <c:majorTickMark val="none"/>
        <c:minorTickMark val="none"/>
        <c:tickLblPos val="none"/>
        <c:crossAx val="82547456"/>
        <c:crosses val="autoZero"/>
        <c:auto val="1"/>
        <c:lblOffset val="100"/>
        <c:baseTimeUnit val="years"/>
      </c:dateAx>
      <c:valAx>
        <c:axId val="82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126.77</c:v>
                </c:pt>
                <c:pt idx="1">
                  <c:v>119.47</c:v>
                </c:pt>
                <c:pt idx="2">
                  <c:v>121.31</c:v>
                </c:pt>
                <c:pt idx="3">
                  <c:v>113.87</c:v>
                </c:pt>
                <c:pt idx="4">
                  <c:v>99.45</c:v>
                </c:pt>
              </c:numCache>
            </c:numRef>
          </c:val>
        </c:ser>
        <c:dLbls>
          <c:showLegendKey val="0"/>
          <c:showVal val="0"/>
          <c:showCatName val="0"/>
          <c:showSerName val="0"/>
          <c:showPercent val="0"/>
          <c:showBubbleSize val="0"/>
        </c:dLbls>
        <c:gapWidth val="150"/>
        <c:axId val="81459456"/>
        <c:axId val="819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81459456"/>
        <c:axId val="81924480"/>
      </c:lineChart>
      <c:dateAx>
        <c:axId val="81459456"/>
        <c:scaling>
          <c:orientation val="minMax"/>
        </c:scaling>
        <c:delete val="1"/>
        <c:axPos val="b"/>
        <c:numFmt formatCode="ge" sourceLinked="1"/>
        <c:majorTickMark val="none"/>
        <c:minorTickMark val="none"/>
        <c:tickLblPos val="none"/>
        <c:crossAx val="81924480"/>
        <c:crosses val="autoZero"/>
        <c:auto val="1"/>
        <c:lblOffset val="100"/>
        <c:baseTimeUnit val="years"/>
      </c:dateAx>
      <c:valAx>
        <c:axId val="8192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21.17</c:v>
                </c:pt>
                <c:pt idx="1">
                  <c:v>21.53</c:v>
                </c:pt>
                <c:pt idx="2">
                  <c:v>21.67</c:v>
                </c:pt>
                <c:pt idx="3">
                  <c:v>19.510000000000002</c:v>
                </c:pt>
                <c:pt idx="4">
                  <c:v>46.88</c:v>
                </c:pt>
              </c:numCache>
            </c:numRef>
          </c:val>
        </c:ser>
        <c:dLbls>
          <c:showLegendKey val="0"/>
          <c:showVal val="0"/>
          <c:showCatName val="0"/>
          <c:showSerName val="0"/>
          <c:showPercent val="0"/>
          <c:showBubbleSize val="0"/>
        </c:dLbls>
        <c:gapWidth val="150"/>
        <c:axId val="81975168"/>
        <c:axId val="819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81975168"/>
        <c:axId val="81981440"/>
      </c:lineChart>
      <c:dateAx>
        <c:axId val="81975168"/>
        <c:scaling>
          <c:orientation val="minMax"/>
        </c:scaling>
        <c:delete val="1"/>
        <c:axPos val="b"/>
        <c:numFmt formatCode="ge" sourceLinked="1"/>
        <c:majorTickMark val="none"/>
        <c:minorTickMark val="none"/>
        <c:tickLblPos val="none"/>
        <c:crossAx val="81981440"/>
        <c:crosses val="autoZero"/>
        <c:auto val="1"/>
        <c:lblOffset val="100"/>
        <c:baseTimeUnit val="years"/>
      </c:dateAx>
      <c:valAx>
        <c:axId val="819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63.22</c:v>
                </c:pt>
                <c:pt idx="1">
                  <c:v>63.22</c:v>
                </c:pt>
                <c:pt idx="2">
                  <c:v>63.22</c:v>
                </c:pt>
                <c:pt idx="3">
                  <c:v>61.16</c:v>
                </c:pt>
                <c:pt idx="4">
                  <c:v>61.16</c:v>
                </c:pt>
              </c:numCache>
            </c:numRef>
          </c:val>
        </c:ser>
        <c:dLbls>
          <c:showLegendKey val="0"/>
          <c:showVal val="0"/>
          <c:showCatName val="0"/>
          <c:showSerName val="0"/>
          <c:showPercent val="0"/>
          <c:showBubbleSize val="0"/>
        </c:dLbls>
        <c:gapWidth val="150"/>
        <c:axId val="82007552"/>
        <c:axId val="820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82007552"/>
        <c:axId val="82009472"/>
      </c:lineChart>
      <c:dateAx>
        <c:axId val="82007552"/>
        <c:scaling>
          <c:orientation val="minMax"/>
        </c:scaling>
        <c:delete val="1"/>
        <c:axPos val="b"/>
        <c:numFmt formatCode="ge" sourceLinked="1"/>
        <c:majorTickMark val="none"/>
        <c:minorTickMark val="none"/>
        <c:tickLblPos val="none"/>
        <c:crossAx val="82009472"/>
        <c:crosses val="autoZero"/>
        <c:auto val="1"/>
        <c:lblOffset val="100"/>
        <c:baseTimeUnit val="years"/>
      </c:dateAx>
      <c:valAx>
        <c:axId val="820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023936"/>
        <c:axId val="820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82023936"/>
        <c:axId val="82025856"/>
      </c:lineChart>
      <c:dateAx>
        <c:axId val="82023936"/>
        <c:scaling>
          <c:orientation val="minMax"/>
        </c:scaling>
        <c:delete val="1"/>
        <c:axPos val="b"/>
        <c:numFmt formatCode="ge" sourceLinked="1"/>
        <c:majorTickMark val="none"/>
        <c:minorTickMark val="none"/>
        <c:tickLblPos val="none"/>
        <c:crossAx val="82025856"/>
        <c:crosses val="autoZero"/>
        <c:auto val="1"/>
        <c:lblOffset val="100"/>
        <c:baseTimeUnit val="years"/>
      </c:dateAx>
      <c:valAx>
        <c:axId val="8202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1562.63</c:v>
                </c:pt>
                <c:pt idx="1">
                  <c:v>852.57</c:v>
                </c:pt>
                <c:pt idx="2">
                  <c:v>1247.8499999999999</c:v>
                </c:pt>
                <c:pt idx="3">
                  <c:v>175.08</c:v>
                </c:pt>
                <c:pt idx="4">
                  <c:v>219.28</c:v>
                </c:pt>
              </c:numCache>
            </c:numRef>
          </c:val>
        </c:ser>
        <c:dLbls>
          <c:showLegendKey val="0"/>
          <c:showVal val="0"/>
          <c:showCatName val="0"/>
          <c:showSerName val="0"/>
          <c:showPercent val="0"/>
          <c:showBubbleSize val="0"/>
        </c:dLbls>
        <c:gapWidth val="150"/>
        <c:axId val="82343040"/>
        <c:axId val="823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82343040"/>
        <c:axId val="82344960"/>
      </c:lineChart>
      <c:dateAx>
        <c:axId val="82343040"/>
        <c:scaling>
          <c:orientation val="minMax"/>
        </c:scaling>
        <c:delete val="1"/>
        <c:axPos val="b"/>
        <c:numFmt formatCode="ge" sourceLinked="1"/>
        <c:majorTickMark val="none"/>
        <c:minorTickMark val="none"/>
        <c:tickLblPos val="none"/>
        <c:crossAx val="82344960"/>
        <c:crosses val="autoZero"/>
        <c:auto val="1"/>
        <c:lblOffset val="100"/>
        <c:baseTimeUnit val="years"/>
      </c:dateAx>
      <c:valAx>
        <c:axId val="8234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3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198.03</c:v>
                </c:pt>
                <c:pt idx="1">
                  <c:v>189.1</c:v>
                </c:pt>
                <c:pt idx="2">
                  <c:v>199.07</c:v>
                </c:pt>
                <c:pt idx="3">
                  <c:v>231.34</c:v>
                </c:pt>
                <c:pt idx="4">
                  <c:v>215.87</c:v>
                </c:pt>
              </c:numCache>
            </c:numRef>
          </c:val>
        </c:ser>
        <c:dLbls>
          <c:showLegendKey val="0"/>
          <c:showVal val="0"/>
          <c:showCatName val="0"/>
          <c:showSerName val="0"/>
          <c:showPercent val="0"/>
          <c:showBubbleSize val="0"/>
        </c:dLbls>
        <c:gapWidth val="150"/>
        <c:axId val="82715392"/>
        <c:axId val="827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2715392"/>
        <c:axId val="82717312"/>
      </c:lineChart>
      <c:dateAx>
        <c:axId val="82715392"/>
        <c:scaling>
          <c:orientation val="minMax"/>
        </c:scaling>
        <c:delete val="1"/>
        <c:axPos val="b"/>
        <c:numFmt formatCode="ge" sourceLinked="1"/>
        <c:majorTickMark val="none"/>
        <c:minorTickMark val="none"/>
        <c:tickLblPos val="none"/>
        <c:crossAx val="82717312"/>
        <c:crosses val="autoZero"/>
        <c:auto val="1"/>
        <c:lblOffset val="100"/>
        <c:baseTimeUnit val="years"/>
      </c:dateAx>
      <c:valAx>
        <c:axId val="8271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125.25</c:v>
                </c:pt>
                <c:pt idx="1">
                  <c:v>118.04</c:v>
                </c:pt>
                <c:pt idx="2">
                  <c:v>118.76</c:v>
                </c:pt>
                <c:pt idx="3">
                  <c:v>109.84</c:v>
                </c:pt>
                <c:pt idx="4">
                  <c:v>92.77</c:v>
                </c:pt>
              </c:numCache>
            </c:numRef>
          </c:val>
        </c:ser>
        <c:dLbls>
          <c:showLegendKey val="0"/>
          <c:showVal val="0"/>
          <c:showCatName val="0"/>
          <c:showSerName val="0"/>
          <c:showPercent val="0"/>
          <c:showBubbleSize val="0"/>
        </c:dLbls>
        <c:gapWidth val="150"/>
        <c:axId val="82751872"/>
        <c:axId val="82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82751872"/>
        <c:axId val="82753792"/>
      </c:lineChart>
      <c:dateAx>
        <c:axId val="82751872"/>
        <c:scaling>
          <c:orientation val="minMax"/>
        </c:scaling>
        <c:delete val="1"/>
        <c:axPos val="b"/>
        <c:numFmt formatCode="ge" sourceLinked="1"/>
        <c:majorTickMark val="none"/>
        <c:minorTickMark val="none"/>
        <c:tickLblPos val="none"/>
        <c:crossAx val="82753792"/>
        <c:crosses val="autoZero"/>
        <c:auto val="1"/>
        <c:lblOffset val="100"/>
        <c:baseTimeUnit val="years"/>
      </c:dateAx>
      <c:valAx>
        <c:axId val="82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160.83000000000001</c:v>
                </c:pt>
                <c:pt idx="1">
                  <c:v>170.44</c:v>
                </c:pt>
                <c:pt idx="2">
                  <c:v>169</c:v>
                </c:pt>
                <c:pt idx="3">
                  <c:v>183.29</c:v>
                </c:pt>
                <c:pt idx="4">
                  <c:v>216.88</c:v>
                </c:pt>
              </c:numCache>
            </c:numRef>
          </c:val>
        </c:ser>
        <c:dLbls>
          <c:showLegendKey val="0"/>
          <c:showVal val="0"/>
          <c:showCatName val="0"/>
          <c:showSerName val="0"/>
          <c:showPercent val="0"/>
          <c:showBubbleSize val="0"/>
        </c:dLbls>
        <c:gapWidth val="150"/>
        <c:axId val="82451840"/>
        <c:axId val="824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82451840"/>
        <c:axId val="82458112"/>
      </c:lineChart>
      <c:dateAx>
        <c:axId val="82451840"/>
        <c:scaling>
          <c:orientation val="minMax"/>
        </c:scaling>
        <c:delete val="1"/>
        <c:axPos val="b"/>
        <c:numFmt formatCode="ge" sourceLinked="1"/>
        <c:majorTickMark val="none"/>
        <c:minorTickMark val="none"/>
        <c:tickLblPos val="none"/>
        <c:crossAx val="82458112"/>
        <c:crosses val="autoZero"/>
        <c:auto val="1"/>
        <c:lblOffset val="100"/>
        <c:baseTimeUnit val="years"/>
      </c:dateAx>
      <c:valAx>
        <c:axId val="824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色麻町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7317</v>
      </c>
      <c r="AJ8" s="56"/>
      <c r="AK8" s="56"/>
      <c r="AL8" s="56"/>
      <c r="AM8" s="56"/>
      <c r="AN8" s="56"/>
      <c r="AO8" s="56"/>
      <c r="AP8" s="57"/>
      <c r="AQ8" s="47">
        <f>データ!R6</f>
        <v>109.28</v>
      </c>
      <c r="AR8" s="47"/>
      <c r="AS8" s="47"/>
      <c r="AT8" s="47"/>
      <c r="AU8" s="47"/>
      <c r="AV8" s="47"/>
      <c r="AW8" s="47"/>
      <c r="AX8" s="47"/>
      <c r="AY8" s="47">
        <f>データ!S6</f>
        <v>66.959999999999994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80.66</v>
      </c>
      <c r="K10" s="47"/>
      <c r="L10" s="47"/>
      <c r="M10" s="47"/>
      <c r="N10" s="47"/>
      <c r="O10" s="47"/>
      <c r="P10" s="47"/>
      <c r="Q10" s="47"/>
      <c r="R10" s="47">
        <f>データ!O6</f>
        <v>99.14</v>
      </c>
      <c r="S10" s="47"/>
      <c r="T10" s="47"/>
      <c r="U10" s="47"/>
      <c r="V10" s="47"/>
      <c r="W10" s="47"/>
      <c r="X10" s="47"/>
      <c r="Y10" s="47"/>
      <c r="Z10" s="78">
        <f>データ!P6</f>
        <v>4102</v>
      </c>
      <c r="AA10" s="78"/>
      <c r="AB10" s="78"/>
      <c r="AC10" s="78"/>
      <c r="AD10" s="78"/>
      <c r="AE10" s="78"/>
      <c r="AF10" s="78"/>
      <c r="AG10" s="78"/>
      <c r="AH10" s="2"/>
      <c r="AI10" s="78">
        <f>データ!T6</f>
        <v>7265</v>
      </c>
      <c r="AJ10" s="78"/>
      <c r="AK10" s="78"/>
      <c r="AL10" s="78"/>
      <c r="AM10" s="78"/>
      <c r="AN10" s="78"/>
      <c r="AO10" s="78"/>
      <c r="AP10" s="78"/>
      <c r="AQ10" s="47">
        <f>データ!U6</f>
        <v>43.9</v>
      </c>
      <c r="AR10" s="47"/>
      <c r="AS10" s="47"/>
      <c r="AT10" s="47"/>
      <c r="AU10" s="47"/>
      <c r="AV10" s="47"/>
      <c r="AW10" s="47"/>
      <c r="AX10" s="47"/>
      <c r="AY10" s="47">
        <f>データ!V6</f>
        <v>165.49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44440</v>
      </c>
      <c r="D6" s="31">
        <f t="shared" si="3"/>
        <v>46</v>
      </c>
      <c r="E6" s="31">
        <f t="shared" si="3"/>
        <v>1</v>
      </c>
      <c r="F6" s="31">
        <f t="shared" si="3"/>
        <v>0</v>
      </c>
      <c r="G6" s="31">
        <f t="shared" si="3"/>
        <v>1</v>
      </c>
      <c r="H6" s="31" t="str">
        <f t="shared" si="3"/>
        <v>宮城県　色麻町</v>
      </c>
      <c r="I6" s="31" t="str">
        <f t="shared" si="3"/>
        <v>法適用</v>
      </c>
      <c r="J6" s="31" t="str">
        <f t="shared" si="3"/>
        <v>水道事業</v>
      </c>
      <c r="K6" s="31" t="str">
        <f t="shared" si="3"/>
        <v>末端給水事業</v>
      </c>
      <c r="L6" s="31" t="str">
        <f t="shared" si="3"/>
        <v>A8</v>
      </c>
      <c r="M6" s="32" t="str">
        <f t="shared" si="3"/>
        <v>-</v>
      </c>
      <c r="N6" s="32">
        <f t="shared" si="3"/>
        <v>80.66</v>
      </c>
      <c r="O6" s="32">
        <f t="shared" si="3"/>
        <v>99.14</v>
      </c>
      <c r="P6" s="32">
        <f t="shared" si="3"/>
        <v>4102</v>
      </c>
      <c r="Q6" s="32">
        <f t="shared" si="3"/>
        <v>7317</v>
      </c>
      <c r="R6" s="32">
        <f t="shared" si="3"/>
        <v>109.28</v>
      </c>
      <c r="S6" s="32">
        <f t="shared" si="3"/>
        <v>66.959999999999994</v>
      </c>
      <c r="T6" s="32">
        <f t="shared" si="3"/>
        <v>7265</v>
      </c>
      <c r="U6" s="32">
        <f t="shared" si="3"/>
        <v>43.9</v>
      </c>
      <c r="V6" s="32">
        <f t="shared" si="3"/>
        <v>165.49</v>
      </c>
      <c r="W6" s="33">
        <f>IF(W7="",NA(),W7)</f>
        <v>126.77</v>
      </c>
      <c r="X6" s="33">
        <f t="shared" ref="X6:AF6" si="4">IF(X7="",NA(),X7)</f>
        <v>119.47</v>
      </c>
      <c r="Y6" s="33">
        <f t="shared" si="4"/>
        <v>121.31</v>
      </c>
      <c r="Z6" s="33">
        <f t="shared" si="4"/>
        <v>113.87</v>
      </c>
      <c r="AA6" s="33">
        <f t="shared" si="4"/>
        <v>99.45</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1562.63</v>
      </c>
      <c r="AT6" s="33">
        <f t="shared" ref="AT6:BB6" si="6">IF(AT7="",NA(),AT7)</f>
        <v>852.57</v>
      </c>
      <c r="AU6" s="33">
        <f t="shared" si="6"/>
        <v>1247.8499999999999</v>
      </c>
      <c r="AV6" s="33">
        <f t="shared" si="6"/>
        <v>175.08</v>
      </c>
      <c r="AW6" s="33">
        <f t="shared" si="6"/>
        <v>219.28</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198.03</v>
      </c>
      <c r="BE6" s="33">
        <f t="shared" ref="BE6:BM6" si="7">IF(BE7="",NA(),BE7)</f>
        <v>189.1</v>
      </c>
      <c r="BF6" s="33">
        <f t="shared" si="7"/>
        <v>199.07</v>
      </c>
      <c r="BG6" s="33">
        <f t="shared" si="7"/>
        <v>231.34</v>
      </c>
      <c r="BH6" s="33">
        <f t="shared" si="7"/>
        <v>215.87</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125.25</v>
      </c>
      <c r="BP6" s="33">
        <f t="shared" ref="BP6:BX6" si="8">IF(BP7="",NA(),BP7)</f>
        <v>118.04</v>
      </c>
      <c r="BQ6" s="33">
        <f t="shared" si="8"/>
        <v>118.76</v>
      </c>
      <c r="BR6" s="33">
        <f t="shared" si="8"/>
        <v>109.84</v>
      </c>
      <c r="BS6" s="33">
        <f t="shared" si="8"/>
        <v>92.77</v>
      </c>
      <c r="BT6" s="33">
        <f t="shared" si="8"/>
        <v>93.43</v>
      </c>
      <c r="BU6" s="33">
        <f t="shared" si="8"/>
        <v>90.17</v>
      </c>
      <c r="BV6" s="33">
        <f t="shared" si="8"/>
        <v>90.69</v>
      </c>
      <c r="BW6" s="33">
        <f t="shared" si="8"/>
        <v>90.64</v>
      </c>
      <c r="BX6" s="33">
        <f t="shared" si="8"/>
        <v>93.66</v>
      </c>
      <c r="BY6" s="32" t="str">
        <f>IF(BY7="","",IF(BY7="-","【-】","【"&amp;SUBSTITUTE(TEXT(BY7,"#,##0.00"),"-","△")&amp;"】"))</f>
        <v>【104.60】</v>
      </c>
      <c r="BZ6" s="33">
        <f>IF(BZ7="",NA(),BZ7)</f>
        <v>160.83000000000001</v>
      </c>
      <c r="CA6" s="33">
        <f t="shared" ref="CA6:CI6" si="9">IF(CA7="",NA(),CA7)</f>
        <v>170.44</v>
      </c>
      <c r="CB6" s="33">
        <f t="shared" si="9"/>
        <v>169</v>
      </c>
      <c r="CC6" s="33">
        <f t="shared" si="9"/>
        <v>183.29</v>
      </c>
      <c r="CD6" s="33">
        <f t="shared" si="9"/>
        <v>216.88</v>
      </c>
      <c r="CE6" s="33">
        <f t="shared" si="9"/>
        <v>204.24</v>
      </c>
      <c r="CF6" s="33">
        <f t="shared" si="9"/>
        <v>210.28</v>
      </c>
      <c r="CG6" s="33">
        <f t="shared" si="9"/>
        <v>211.08</v>
      </c>
      <c r="CH6" s="33">
        <f t="shared" si="9"/>
        <v>213.52</v>
      </c>
      <c r="CI6" s="33">
        <f t="shared" si="9"/>
        <v>208.21</v>
      </c>
      <c r="CJ6" s="32" t="str">
        <f>IF(CJ7="","",IF(CJ7="-","【-】","【"&amp;SUBSTITUTE(TEXT(CJ7,"#,##0.00"),"-","△")&amp;"】"))</f>
        <v>【164.21】</v>
      </c>
      <c r="CK6" s="33">
        <f>IF(CK7="",NA(),CK7)</f>
        <v>90.32</v>
      </c>
      <c r="CL6" s="33">
        <f t="shared" ref="CL6:CT6" si="10">IF(CL7="",NA(),CL7)</f>
        <v>80.75</v>
      </c>
      <c r="CM6" s="33">
        <f t="shared" si="10"/>
        <v>83.5</v>
      </c>
      <c r="CN6" s="33">
        <f t="shared" si="10"/>
        <v>80.97</v>
      </c>
      <c r="CO6" s="33">
        <f t="shared" si="10"/>
        <v>83.38</v>
      </c>
      <c r="CP6" s="33">
        <f t="shared" si="10"/>
        <v>51.05</v>
      </c>
      <c r="CQ6" s="33">
        <f t="shared" si="10"/>
        <v>50.49</v>
      </c>
      <c r="CR6" s="33">
        <f t="shared" si="10"/>
        <v>49.69</v>
      </c>
      <c r="CS6" s="33">
        <f t="shared" si="10"/>
        <v>49.77</v>
      </c>
      <c r="CT6" s="33">
        <f t="shared" si="10"/>
        <v>49.22</v>
      </c>
      <c r="CU6" s="32" t="str">
        <f>IF(CU7="","",IF(CU7="-","【-】","【"&amp;SUBSTITUTE(TEXT(CU7,"#,##0.00"),"-","△")&amp;"】"))</f>
        <v>【59.80】</v>
      </c>
      <c r="CV6" s="33">
        <f>IF(CV7="",NA(),CV7)</f>
        <v>62.48</v>
      </c>
      <c r="CW6" s="33">
        <f t="shared" ref="CW6:DE6" si="11">IF(CW7="",NA(),CW7)</f>
        <v>62.43</v>
      </c>
      <c r="CX6" s="33">
        <f t="shared" si="11"/>
        <v>63.25</v>
      </c>
      <c r="CY6" s="33">
        <f t="shared" si="11"/>
        <v>63.68</v>
      </c>
      <c r="CZ6" s="33">
        <f t="shared" si="11"/>
        <v>62.92</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21.17</v>
      </c>
      <c r="DH6" s="33">
        <f t="shared" ref="DH6:DP6" si="12">IF(DH7="",NA(),DH7)</f>
        <v>21.53</v>
      </c>
      <c r="DI6" s="33">
        <f t="shared" si="12"/>
        <v>21.67</v>
      </c>
      <c r="DJ6" s="33">
        <f t="shared" si="12"/>
        <v>19.510000000000002</v>
      </c>
      <c r="DK6" s="33">
        <f t="shared" si="12"/>
        <v>46.88</v>
      </c>
      <c r="DL6" s="33">
        <f t="shared" si="12"/>
        <v>33.21</v>
      </c>
      <c r="DM6" s="33">
        <f t="shared" si="12"/>
        <v>34.24</v>
      </c>
      <c r="DN6" s="33">
        <f t="shared" si="12"/>
        <v>35.18</v>
      </c>
      <c r="DO6" s="33">
        <f t="shared" si="12"/>
        <v>36.43</v>
      </c>
      <c r="DP6" s="33">
        <f t="shared" si="12"/>
        <v>46.12</v>
      </c>
      <c r="DQ6" s="32" t="str">
        <f>IF(DQ7="","",IF(DQ7="-","【-】","【"&amp;SUBSTITUTE(TEXT(DQ7,"#,##0.00"),"-","△")&amp;"】"))</f>
        <v>【46.31】</v>
      </c>
      <c r="DR6" s="33">
        <f>IF(DR7="",NA(),DR7)</f>
        <v>63.22</v>
      </c>
      <c r="DS6" s="33">
        <f t="shared" ref="DS6:EA6" si="13">IF(DS7="",NA(),DS7)</f>
        <v>63.22</v>
      </c>
      <c r="DT6" s="33">
        <f t="shared" si="13"/>
        <v>63.22</v>
      </c>
      <c r="DU6" s="33">
        <f t="shared" si="13"/>
        <v>61.16</v>
      </c>
      <c r="DV6" s="33">
        <f t="shared" si="13"/>
        <v>61.16</v>
      </c>
      <c r="DW6" s="33">
        <f t="shared" si="13"/>
        <v>6.34</v>
      </c>
      <c r="DX6" s="33">
        <f t="shared" si="13"/>
        <v>6.81</v>
      </c>
      <c r="DY6" s="33">
        <f t="shared" si="13"/>
        <v>8.41</v>
      </c>
      <c r="DZ6" s="33">
        <f t="shared" si="13"/>
        <v>8.7200000000000006</v>
      </c>
      <c r="EA6" s="33">
        <f t="shared" si="13"/>
        <v>9.86</v>
      </c>
      <c r="EB6" s="32" t="str">
        <f>IF(EB7="","",IF(EB7="-","【-】","【"&amp;SUBSTITUTE(TEXT(EB7,"#,##0.00"),"-","△")&amp;"】"))</f>
        <v>【12.42】</v>
      </c>
      <c r="EC6" s="33">
        <f>IF(EC7="",NA(),EC7)</f>
        <v>0.73</v>
      </c>
      <c r="ED6" s="33">
        <f t="shared" ref="ED6:EL6" si="14">IF(ED7="",NA(),ED7)</f>
        <v>0.49</v>
      </c>
      <c r="EE6" s="33">
        <f t="shared" si="14"/>
        <v>0.02</v>
      </c>
      <c r="EF6" s="33">
        <f t="shared" si="14"/>
        <v>3.14</v>
      </c>
      <c r="EG6" s="33">
        <f t="shared" si="14"/>
        <v>0.24</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44440</v>
      </c>
      <c r="D7" s="35">
        <v>46</v>
      </c>
      <c r="E7" s="35">
        <v>1</v>
      </c>
      <c r="F7" s="35">
        <v>0</v>
      </c>
      <c r="G7" s="35">
        <v>1</v>
      </c>
      <c r="H7" s="35" t="s">
        <v>93</v>
      </c>
      <c r="I7" s="35" t="s">
        <v>94</v>
      </c>
      <c r="J7" s="35" t="s">
        <v>95</v>
      </c>
      <c r="K7" s="35" t="s">
        <v>96</v>
      </c>
      <c r="L7" s="35" t="s">
        <v>97</v>
      </c>
      <c r="M7" s="36" t="s">
        <v>98</v>
      </c>
      <c r="N7" s="36">
        <v>80.66</v>
      </c>
      <c r="O7" s="36">
        <v>99.14</v>
      </c>
      <c r="P7" s="36">
        <v>4102</v>
      </c>
      <c r="Q7" s="36">
        <v>7317</v>
      </c>
      <c r="R7" s="36">
        <v>109.28</v>
      </c>
      <c r="S7" s="36">
        <v>66.959999999999994</v>
      </c>
      <c r="T7" s="36">
        <v>7265</v>
      </c>
      <c r="U7" s="36">
        <v>43.9</v>
      </c>
      <c r="V7" s="36">
        <v>165.49</v>
      </c>
      <c r="W7" s="36">
        <v>126.77</v>
      </c>
      <c r="X7" s="36">
        <v>119.47</v>
      </c>
      <c r="Y7" s="36">
        <v>121.31</v>
      </c>
      <c r="Z7" s="36">
        <v>113.87</v>
      </c>
      <c r="AA7" s="36">
        <v>99.45</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1562.63</v>
      </c>
      <c r="AT7" s="36">
        <v>852.57</v>
      </c>
      <c r="AU7" s="36">
        <v>1247.8499999999999</v>
      </c>
      <c r="AV7" s="36">
        <v>175.08</v>
      </c>
      <c r="AW7" s="36">
        <v>219.28</v>
      </c>
      <c r="AX7" s="36">
        <v>1129.9100000000001</v>
      </c>
      <c r="AY7" s="36">
        <v>1197.1099999999999</v>
      </c>
      <c r="AZ7" s="36">
        <v>1002.64</v>
      </c>
      <c r="BA7" s="36">
        <v>1164.51</v>
      </c>
      <c r="BB7" s="36">
        <v>434.72</v>
      </c>
      <c r="BC7" s="36">
        <v>264.16000000000003</v>
      </c>
      <c r="BD7" s="36">
        <v>198.03</v>
      </c>
      <c r="BE7" s="36">
        <v>189.1</v>
      </c>
      <c r="BF7" s="36">
        <v>199.07</v>
      </c>
      <c r="BG7" s="36">
        <v>231.34</v>
      </c>
      <c r="BH7" s="36">
        <v>215.87</v>
      </c>
      <c r="BI7" s="36">
        <v>540.94000000000005</v>
      </c>
      <c r="BJ7" s="36">
        <v>532.29999999999995</v>
      </c>
      <c r="BK7" s="36">
        <v>520.29999999999995</v>
      </c>
      <c r="BL7" s="36">
        <v>498.27</v>
      </c>
      <c r="BM7" s="36">
        <v>495.76</v>
      </c>
      <c r="BN7" s="36">
        <v>283.72000000000003</v>
      </c>
      <c r="BO7" s="36">
        <v>125.25</v>
      </c>
      <c r="BP7" s="36">
        <v>118.04</v>
      </c>
      <c r="BQ7" s="36">
        <v>118.76</v>
      </c>
      <c r="BR7" s="36">
        <v>109.84</v>
      </c>
      <c r="BS7" s="36">
        <v>92.77</v>
      </c>
      <c r="BT7" s="36">
        <v>93.43</v>
      </c>
      <c r="BU7" s="36">
        <v>90.17</v>
      </c>
      <c r="BV7" s="36">
        <v>90.69</v>
      </c>
      <c r="BW7" s="36">
        <v>90.64</v>
      </c>
      <c r="BX7" s="36">
        <v>93.66</v>
      </c>
      <c r="BY7" s="36">
        <v>104.6</v>
      </c>
      <c r="BZ7" s="36">
        <v>160.83000000000001</v>
      </c>
      <c r="CA7" s="36">
        <v>170.44</v>
      </c>
      <c r="CB7" s="36">
        <v>169</v>
      </c>
      <c r="CC7" s="36">
        <v>183.29</v>
      </c>
      <c r="CD7" s="36">
        <v>216.88</v>
      </c>
      <c r="CE7" s="36">
        <v>204.24</v>
      </c>
      <c r="CF7" s="36">
        <v>210.28</v>
      </c>
      <c r="CG7" s="36">
        <v>211.08</v>
      </c>
      <c r="CH7" s="36">
        <v>213.52</v>
      </c>
      <c r="CI7" s="36">
        <v>208.21</v>
      </c>
      <c r="CJ7" s="36">
        <v>164.21</v>
      </c>
      <c r="CK7" s="36">
        <v>90.32</v>
      </c>
      <c r="CL7" s="36">
        <v>80.75</v>
      </c>
      <c r="CM7" s="36">
        <v>83.5</v>
      </c>
      <c r="CN7" s="36">
        <v>80.97</v>
      </c>
      <c r="CO7" s="36">
        <v>83.38</v>
      </c>
      <c r="CP7" s="36">
        <v>51.05</v>
      </c>
      <c r="CQ7" s="36">
        <v>50.49</v>
      </c>
      <c r="CR7" s="36">
        <v>49.69</v>
      </c>
      <c r="CS7" s="36">
        <v>49.77</v>
      </c>
      <c r="CT7" s="36">
        <v>49.22</v>
      </c>
      <c r="CU7" s="36">
        <v>59.8</v>
      </c>
      <c r="CV7" s="36">
        <v>62.48</v>
      </c>
      <c r="CW7" s="36">
        <v>62.43</v>
      </c>
      <c r="CX7" s="36">
        <v>63.25</v>
      </c>
      <c r="CY7" s="36">
        <v>63.68</v>
      </c>
      <c r="CZ7" s="36">
        <v>62.92</v>
      </c>
      <c r="DA7" s="36">
        <v>80.81</v>
      </c>
      <c r="DB7" s="36">
        <v>78.7</v>
      </c>
      <c r="DC7" s="36">
        <v>80.010000000000005</v>
      </c>
      <c r="DD7" s="36">
        <v>79.98</v>
      </c>
      <c r="DE7" s="36">
        <v>79.48</v>
      </c>
      <c r="DF7" s="36">
        <v>89.78</v>
      </c>
      <c r="DG7" s="36">
        <v>21.17</v>
      </c>
      <c r="DH7" s="36">
        <v>21.53</v>
      </c>
      <c r="DI7" s="36">
        <v>21.67</v>
      </c>
      <c r="DJ7" s="36">
        <v>19.510000000000002</v>
      </c>
      <c r="DK7" s="36">
        <v>46.88</v>
      </c>
      <c r="DL7" s="36">
        <v>33.21</v>
      </c>
      <c r="DM7" s="36">
        <v>34.24</v>
      </c>
      <c r="DN7" s="36">
        <v>35.18</v>
      </c>
      <c r="DO7" s="36">
        <v>36.43</v>
      </c>
      <c r="DP7" s="36">
        <v>46.12</v>
      </c>
      <c r="DQ7" s="36">
        <v>46.31</v>
      </c>
      <c r="DR7" s="36">
        <v>63.22</v>
      </c>
      <c r="DS7" s="36">
        <v>63.22</v>
      </c>
      <c r="DT7" s="36">
        <v>63.22</v>
      </c>
      <c r="DU7" s="36">
        <v>61.16</v>
      </c>
      <c r="DV7" s="36">
        <v>61.16</v>
      </c>
      <c r="DW7" s="36">
        <v>6.34</v>
      </c>
      <c r="DX7" s="36">
        <v>6.81</v>
      </c>
      <c r="DY7" s="36">
        <v>8.41</v>
      </c>
      <c r="DZ7" s="36">
        <v>8.7200000000000006</v>
      </c>
      <c r="EA7" s="36">
        <v>9.86</v>
      </c>
      <c r="EB7" s="36">
        <v>12.42</v>
      </c>
      <c r="EC7" s="36">
        <v>0.73</v>
      </c>
      <c r="ED7" s="36">
        <v>0.49</v>
      </c>
      <c r="EE7" s="36">
        <v>0.02</v>
      </c>
      <c r="EF7" s="36">
        <v>3.14</v>
      </c>
      <c r="EG7" s="36">
        <v>0.24</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2016-02-26T04:37:59Z</cp:lastPrinted>
  <dcterms:created xsi:type="dcterms:W3CDTF">2016-02-03T07:14:03Z</dcterms:created>
  <dcterms:modified xsi:type="dcterms:W3CDTF">2016-02-26T05:13:48Z</dcterms:modified>
</cp:coreProperties>
</file>