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<sst xmlns="http://schemas.openxmlformats.org/spreadsheetml/2006/main" count="221" uniqueCount="111">
  <si>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</si>
  <si>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</si>
  <si>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</si>
  <si>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</si>
  <si>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</si>
  <si>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</si>
  <si>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</si>
  <si>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</si>
  <si>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</si>
  <si>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</si>
  <si>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</si>
  <si>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</si>
  <si>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</si>
  <si>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</si>
  <si>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</si>
  <si>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</si>
  <si>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</si>
  <si>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</si>
  <si>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</si>
  <si>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</si>
  <si>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</si>
  <si>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</si>
  <si>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</si>
  <si>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</si>
  <si>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</si>
  <si>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</si>
  <si>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</si>
  <si>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</si>
  <si>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</si>
  <si>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</si>
  <si>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</si>
  <si>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</si>
  <si>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</si>
  <si>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</si>
  <si>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</si>
  <si>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</si>
  <si>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</si>
  <si>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</si>
  <si>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</si>
  <si>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</si>
  <si>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</si>
  <si>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</si>
  <si>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</si>
  <si>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</si>
  <si>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</si>
  <si>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</si>
  <si>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</si>
  <si>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</si>
  <si>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</si>
  <si>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</si>
  <si>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</si>
  <si>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</si>
  <si>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</si>
  <si>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</si>
  <si>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</si>
  <si>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</si>
  <si>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</si>
  <si>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</si>
  <si>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</si>
  <si>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</si>
  <si>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</si>
  <si>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</si>
  <si>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</si>
  <si>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</si>
  <si>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</si>
  <si>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</si>
  <si>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</si>
  <si>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</si>
  <si>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</si>
  <si>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</si>
  <si>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</si>
  <si>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</si>
  <si>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</si>
  <si>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</si>
  <si>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</si>
  <si>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</si>
  <si>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</si>
  <si>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</si>
  <si>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</si>
  <si>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</si>
  <si>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</si>
  <si>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</si>
  <si>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</si>
  <si>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</si>
  <si>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</si>
  <si>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</si>
  <si>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</si>
  <si>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</si>
  <si>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</si>
  <si>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</si>
  <si>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</si>
  <si>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</si>
  <si>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</si>
  <si>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</si>
  <si>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</si>
  <si>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</si>
  <si>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</si>
  <si>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</si>
  <si>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</si>
  <si>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</si>
  <si>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</si>
  <si>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</si>
  <si>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</si>
  <si>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</si>
  <si>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</si>
  <si>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</si>
  <si>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</si>
  <si>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</si>
  <si>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洗化率は、類似団体に比して低水準である事は否めない。下水道供用開始以来、普及促進に努めているものの、近年の接続件数は微増の状況である。今後ともより一層の接続率向上を目指し、収益的収支比率の改善につなげたい。
経費回収率と施設利用率については、事業開始当時の人口を見越して施設整備をしているため、今日の人口減少と接続率においては低率となっている現状である。より一層の接続率向上を目指し改善につなげたい。
企業債残高対事業規模比率については、現状では類似団体に比して高水準であるが、今後は当面は建設事業の予定がないため徐々に改善することが見込まれる。
近年は、経営の効率化や処理場の管理方法の見直し等により汚水処理原価が低くなり、経費回収率の増加に繋がっているが、バランスはとれていない。今後とも安定的で効率的な事業運営を続けていく為には一層の水洗化率向上と事業運営の効率化が必須と思われる。</t>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3">
      <t>ゲスイドウ</t>
    </rPh>
    <rPh sb="33" eb="35">
      <t>キョウヨウ</t>
    </rPh>
    <rPh sb="35" eb="37">
      <t>カイシ</t>
    </rPh>
    <rPh sb="37" eb="39">
      <t>イライ</t>
    </rPh>
    <rPh sb="40" eb="42">
      <t>フキュウ</t>
    </rPh>
    <rPh sb="42" eb="44">
      <t>ソクシン</t>
    </rPh>
    <rPh sb="45" eb="46">
      <t>ツト</t>
    </rPh>
    <rPh sb="54" eb="56">
      <t>キンネン</t>
    </rPh>
    <rPh sb="57" eb="59">
      <t>セツゾク</t>
    </rPh>
    <rPh sb="59" eb="61">
      <t>ケンスウ</t>
    </rPh>
    <rPh sb="62" eb="64">
      <t>ビゾウ</t>
    </rPh>
    <rPh sb="65" eb="67">
      <t>ジョウキョウ</t>
    </rPh>
    <rPh sb="71" eb="73">
      <t>コンゴ</t>
    </rPh>
    <rPh sb="77" eb="79">
      <t>イッソウ</t>
    </rPh>
    <rPh sb="80" eb="82">
      <t>セツゾク</t>
    </rPh>
    <rPh sb="82" eb="83">
      <t>リツ</t>
    </rPh>
    <rPh sb="83" eb="85">
      <t>コウジョウ</t>
    </rPh>
    <rPh sb="86" eb="88">
      <t>メザ</t>
    </rPh>
    <rPh sb="90" eb="93">
      <t>シュウエキテキ</t>
    </rPh>
    <rPh sb="93" eb="95">
      <t>シュウシ</t>
    </rPh>
    <rPh sb="95" eb="97">
      <t>ヒリツ</t>
    </rPh>
    <rPh sb="98" eb="100">
      <t>カイゼン</t>
    </rPh>
    <rPh sb="109" eb="111">
      <t>ケイヒ</t>
    </rPh>
    <rPh sb="111" eb="114">
      <t>カイシュウリツ</t>
    </rPh>
    <rPh sb="115" eb="117">
      <t>シセツ</t>
    </rPh>
    <rPh sb="117" eb="120">
      <t>リヨウリツ</t>
    </rPh>
    <rPh sb="126" eb="128">
      <t>ジギョウ</t>
    </rPh>
    <rPh sb="128" eb="130">
      <t>カイシ</t>
    </rPh>
    <rPh sb="130" eb="132">
      <t>トウジ</t>
    </rPh>
    <rPh sb="133" eb="135">
      <t>ジンコウ</t>
    </rPh>
    <rPh sb="136" eb="138">
      <t>ミコ</t>
    </rPh>
    <rPh sb="140" eb="142">
      <t>シセツ</t>
    </rPh>
    <rPh sb="142" eb="144">
      <t>セイビ</t>
    </rPh>
    <rPh sb="152" eb="154">
      <t>コンニチ</t>
    </rPh>
    <rPh sb="155" eb="157">
      <t>ジンコウ</t>
    </rPh>
    <rPh sb="157" eb="159">
      <t>ゲンショウ</t>
    </rPh>
    <rPh sb="160" eb="162">
      <t>セツゾク</t>
    </rPh>
    <rPh sb="162" eb="163">
      <t>リツ</t>
    </rPh>
    <rPh sb="168" eb="170">
      <t>テイリツ</t>
    </rPh>
    <rPh sb="176" eb="178">
      <t>ゲンジョウ</t>
    </rPh>
    <rPh sb="184" eb="186">
      <t>イッソウ</t>
    </rPh>
    <rPh sb="187" eb="189">
      <t>セツゾク</t>
    </rPh>
    <rPh sb="189" eb="190">
      <t>リツ</t>
    </rPh>
    <rPh sb="190" eb="192">
      <t>コウジョウ</t>
    </rPh>
    <rPh sb="193" eb="195">
      <t>メザ</t>
    </rPh>
    <rPh sb="196" eb="198">
      <t>カイゼン</t>
    </rPh>
    <rPh sb="207" eb="210">
      <t>キギョウサイ</t>
    </rPh>
    <rPh sb="210" eb="212">
      <t>ザンダカ</t>
    </rPh>
    <rPh sb="212" eb="213">
      <t>タイ</t>
    </rPh>
    <rPh sb="213" eb="215">
      <t>ジギョウ</t>
    </rPh>
    <rPh sb="215" eb="217">
      <t>キボ</t>
    </rPh>
    <rPh sb="217" eb="219">
      <t>ヒリツ</t>
    </rPh>
    <rPh sb="225" eb="227">
      <t>ゲンジョウ</t>
    </rPh>
    <rPh sb="229" eb="231">
      <t>ルイジ</t>
    </rPh>
    <rPh sb="231" eb="233">
      <t>ダンタイ</t>
    </rPh>
    <rPh sb="234" eb="235">
      <t>ヒ</t>
    </rPh>
    <rPh sb="237" eb="240">
      <t>コウスイジュン</t>
    </rPh>
    <rPh sb="245" eb="247">
      <t>コンゴ</t>
    </rPh>
    <rPh sb="248" eb="250">
      <t>トウメン</t>
    </rPh>
    <rPh sb="266" eb="268">
      <t>カイゼン</t>
    </rPh>
    <rPh sb="273" eb="275">
      <t>ミコ</t>
    </rPh>
    <rPh sb="281" eb="283">
      <t>キンネン</t>
    </rPh>
    <rPh sb="285" eb="287">
      <t>ケイエイ</t>
    </rPh>
    <rPh sb="288" eb="291">
      <t>コウリツカ</t>
    </rPh>
    <rPh sb="292" eb="295">
      <t>ショリジョウ</t>
    </rPh>
    <rPh sb="296" eb="298">
      <t>カンリ</t>
    </rPh>
    <rPh sb="298" eb="300">
      <t>ホウホウ</t>
    </rPh>
    <rPh sb="301" eb="303">
      <t>ミナオ</t>
    </rPh>
    <rPh sb="304" eb="305">
      <t>トウ</t>
    </rPh>
    <rPh sb="308" eb="310">
      <t>オスイ</t>
    </rPh>
    <rPh sb="310" eb="312">
      <t>ショリ</t>
    </rPh>
    <rPh sb="312" eb="314">
      <t>ゲンカ</t>
    </rPh>
    <rPh sb="315" eb="316">
      <t>ヒク</t>
    </rPh>
    <rPh sb="320" eb="322">
      <t>ケイヒ</t>
    </rPh>
    <rPh sb="322" eb="325">
      <t>カイシュウリツ</t>
    </rPh>
    <rPh sb="326" eb="328">
      <t>ゾウカ</t>
    </rPh>
    <rPh sb="329" eb="330">
      <t>ツナ</t>
    </rPh>
    <rPh sb="349" eb="351">
      <t>コンゴ</t>
    </rPh>
    <rPh sb="353" eb="356">
      <t>アンテイテキ</t>
    </rPh>
    <rPh sb="357" eb="360">
      <t>コウリツテキ</t>
    </rPh>
    <rPh sb="361" eb="363">
      <t>ジギョウ</t>
    </rPh>
    <rPh sb="363" eb="365">
      <t>ウンエイ</t>
    </rPh>
    <rPh sb="366" eb="367">
      <t>ツヅ</t>
    </rPh>
    <rPh sb="371" eb="372">
      <t>タメ</t>
    </rPh>
    <rPh sb="374" eb="376">
      <t>イッソウ</t>
    </rPh>
    <rPh sb="377" eb="380">
      <t>スイセンカ</t>
    </rPh>
    <rPh sb="380" eb="381">
      <t>リツ</t>
    </rPh>
    <rPh sb="381" eb="383">
      <t>コウジョウ</t>
    </rPh>
    <rPh sb="384" eb="386">
      <t>ジギョウ</t>
    </rPh>
    <rPh sb="386" eb="388">
      <t>ウンエイ</t>
    </rPh>
    <rPh sb="389" eb="392">
      <t>コウリツカ</t>
    </rPh>
    <rPh sb="393" eb="395">
      <t>ヒッス</t>
    </rPh>
    <rPh sb="396" eb="397">
      <t>オモ</t>
    </rPh>
    <phoneticPr fontId="4"/>
  </si>
  <si>
    <t>初期の供用開始から１５年以上が経過しているが、特に老朽化による不具合は生じていないため、今後とも適切な点検・修繕等により、施設を維持していくことが必要である。</t>
    <rPh sb="0" eb="2">
      <t>ショキ</t>
    </rPh>
    <rPh sb="3" eb="5">
      <t>キョウヨウ</t>
    </rPh>
    <rPh sb="5" eb="7">
      <t>カイシ</t>
    </rPh>
    <rPh sb="11" eb="12">
      <t>ネン</t>
    </rPh>
    <rPh sb="12" eb="14">
      <t>イジョウ</t>
    </rPh>
    <rPh sb="15" eb="17">
      <t>ケイカ</t>
    </rPh>
    <rPh sb="23" eb="24">
      <t>トク</t>
    </rPh>
    <rPh sb="25" eb="28">
      <t>ロウキュウカ</t>
    </rPh>
    <rPh sb="31" eb="34">
      <t>フグアイ</t>
    </rPh>
    <rPh sb="35" eb="36">
      <t>ショウ</t>
    </rPh>
    <rPh sb="44" eb="46">
      <t>コンゴ</t>
    </rPh>
    <rPh sb="48" eb="50">
      <t>テキセツ</t>
    </rPh>
    <rPh sb="51" eb="53">
      <t>テンケン</t>
    </rPh>
    <rPh sb="54" eb="56">
      <t>シュウゼン</t>
    </rPh>
    <rPh sb="56" eb="57">
      <t>ナド</t>
    </rPh>
    <rPh sb="61" eb="63">
      <t>シセツ</t>
    </rPh>
    <rPh sb="64" eb="66">
      <t>イジ</t>
    </rPh>
    <rPh sb="73" eb="75">
      <t>ヒツヨウ</t>
    </rPh>
    <phoneticPr fontId="4"/>
  </si>
  <si>
    <t>農業集落排水事業は、供用開始から１０年強であるが、当面建設事業は予定がなく、安定的な経営を求められている。
そのため歳出については中期的な収支計画を策定し、処理施設の老朽化や長寿命化事業を念頭に、借入金元金を減らしながら将来の建設事業費や起債償還の平準化を図っていく必要がある。
一方で歳入は高齢化や人口減少が進み、処理水量の減少による使用料収入の減収で経常収支比率の悪化が見込まれ、一般会計からの繰入金にも限界があることから十分な施設の管理コストが捻出できなくなる恐れがある。このことから、より一層の効率的な事業運営を図り、さらには料金改定も視野に入れていくことになる。</t>
    <rPh sb="0" eb="2">
      <t>ノウギョウ</t>
    </rPh>
    <rPh sb="2" eb="4">
      <t>シュウラク</t>
    </rPh>
    <rPh sb="4" eb="6">
      <t>ハイスイ</t>
    </rPh>
    <rPh sb="6" eb="8">
      <t>ジギョウ</t>
    </rPh>
    <rPh sb="10" eb="12">
      <t>キョウヨウ</t>
    </rPh>
    <rPh sb="12" eb="14">
      <t>カイシ</t>
    </rPh>
    <rPh sb="18" eb="19">
      <t>ネン</t>
    </rPh>
    <rPh sb="19" eb="20">
      <t>キョウ</t>
    </rPh>
    <rPh sb="25" eb="27">
      <t>トウメン</t>
    </rPh>
    <rPh sb="27" eb="29">
      <t>ケンセツ</t>
    </rPh>
    <rPh sb="29" eb="31">
      <t>ジギョウ</t>
    </rPh>
    <rPh sb="32" eb="34">
      <t>ヨテイ</t>
    </rPh>
    <rPh sb="38" eb="41">
      <t>アンテイテキ</t>
    </rPh>
    <rPh sb="58" eb="60">
      <t>サイシュツ</t>
    </rPh>
    <rPh sb="65" eb="68">
      <t>チュウキテキ</t>
    </rPh>
    <rPh sb="69" eb="71">
      <t>シュウシ</t>
    </rPh>
    <rPh sb="71" eb="73">
      <t>ケイカク</t>
    </rPh>
    <rPh sb="74" eb="76">
      <t>サクテイ</t>
    </rPh>
    <rPh sb="78" eb="80">
      <t>ショリ</t>
    </rPh>
    <rPh sb="80" eb="82">
      <t>シセツ</t>
    </rPh>
    <rPh sb="83" eb="86">
      <t>ロウキュウカ</t>
    </rPh>
    <rPh sb="87" eb="91">
      <t>チョウジュミョウカ</t>
    </rPh>
    <rPh sb="91" eb="93">
      <t>ジギョウ</t>
    </rPh>
    <rPh sb="94" eb="96">
      <t>ネントウ</t>
    </rPh>
    <rPh sb="98" eb="99">
      <t>カ</t>
    </rPh>
    <rPh sb="99" eb="100">
      <t>イ</t>
    </rPh>
    <rPh sb="100" eb="101">
      <t>キン</t>
    </rPh>
    <rPh sb="101" eb="103">
      <t>ガンキン</t>
    </rPh>
    <rPh sb="104" eb="105">
      <t>ヘ</t>
    </rPh>
    <rPh sb="110" eb="112">
      <t>ショウライ</t>
    </rPh>
    <rPh sb="113" eb="115">
      <t>ケンセツ</t>
    </rPh>
    <rPh sb="115" eb="118">
      <t>ジギョウヒ</t>
    </rPh>
    <rPh sb="119" eb="121">
      <t>キサイ</t>
    </rPh>
    <rPh sb="121" eb="123">
      <t>ショウカン</t>
    </rPh>
    <rPh sb="124" eb="127">
      <t>ヘイジュンカ</t>
    </rPh>
    <rPh sb="128" eb="129">
      <t>ハカ</t>
    </rPh>
    <rPh sb="133" eb="135">
      <t>ヒツヨウ</t>
    </rPh>
    <rPh sb="140" eb="142">
      <t>イッポウ</t>
    </rPh>
    <rPh sb="143" eb="145">
      <t>サイニュウ</t>
    </rPh>
    <rPh sb="146" eb="149">
      <t>コウレイカ</t>
    </rPh>
    <rPh sb="150" eb="152">
      <t>ジンコウ</t>
    </rPh>
    <rPh sb="152" eb="154">
      <t>ゲンショウ</t>
    </rPh>
    <rPh sb="155" eb="156">
      <t>スス</t>
    </rPh>
    <rPh sb="158" eb="160">
      <t>ショリ</t>
    </rPh>
    <rPh sb="160" eb="162">
      <t>スイリョウ</t>
    </rPh>
    <rPh sb="163" eb="165">
      <t>ゲンショウ</t>
    </rPh>
    <rPh sb="168" eb="171">
      <t>シヨウリョウ</t>
    </rPh>
    <rPh sb="171" eb="173">
      <t>シュウニュウ</t>
    </rPh>
    <rPh sb="174" eb="176">
      <t>ゲンシュウ</t>
    </rPh>
    <rPh sb="177" eb="179">
      <t>ケイジョウ</t>
    </rPh>
    <rPh sb="179" eb="181">
      <t>シュウシ</t>
    </rPh>
    <rPh sb="181" eb="183">
      <t>ヒリツ</t>
    </rPh>
    <rPh sb="184" eb="186">
      <t>アッカ</t>
    </rPh>
    <rPh sb="187" eb="189">
      <t>ミコ</t>
    </rPh>
    <rPh sb="192" eb="194">
      <t>イッパン</t>
    </rPh>
    <rPh sb="194" eb="196">
      <t>カイケイ</t>
    </rPh>
    <rPh sb="199" eb="200">
      <t>ク</t>
    </rPh>
    <rPh sb="200" eb="201">
      <t>イ</t>
    </rPh>
    <rPh sb="201" eb="202">
      <t>キン</t>
    </rPh>
    <rPh sb="204" eb="206">
      <t>ゲンカイ</t>
    </rPh>
    <rPh sb="213" eb="215">
      <t>ジュウブン</t>
    </rPh>
    <rPh sb="216" eb="218">
      <t>シセツ</t>
    </rPh>
    <rPh sb="219" eb="221">
      <t>カンリ</t>
    </rPh>
    <rPh sb="233" eb="234">
      <t>オソ</t>
    </rPh>
    <rPh sb="248" eb="250">
      <t>イッソウ</t>
    </rPh>
    <rPh sb="251" eb="254">
      <t>コウリツテキ</t>
    </rPh>
    <rPh sb="255" eb="257">
      <t>ジギョウ</t>
    </rPh>
    <rPh sb="257" eb="259">
      <t>ウンエイ</t>
    </rPh>
    <rPh sb="260" eb="261">
      <t>ハカ</t>
    </rPh>
    <rPh sb="267" eb="269">
      <t>リョウキン</t>
    </rPh>
    <rPh sb="269" eb="271">
      <t>カイテイ</t>
    </rPh>
    <rPh sb="272" eb="274">
      <t>シヤ</t>
    </rPh>
    <rPh sb="275" eb="27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</si>
</sst>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00224"/>
        <c:axId val="989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8900224"/>
        <c:axId val="98914688"/>
      </c:lineChart>
      <c:dateAx>
        <c:axId val="98900224"/>
        <c:scaling>
          <c:orientation val="minMax"/>
        </c:scaling>
        <c:delete val="1"/>
        <c:axPos val="b"/>
        <c:numFmt formatCode="ge" sourceLinked="1"/>
        <c:majorTickMark val="none"/>
        <c:minorTickMark val="none"/>
        <c:tickLblPos val="none"/>
        <c:crossAx val="98914688"/>
        <c:crosses val="autoZero"/>
        <c:auto val="1"/>
        <c:lblOffset val="100"/>
        <c:baseTimeUnit val="years"/>
      </c:dateAx>
      <c:valAx>
        <c:axId val="989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24.8</c:v>
                </c:pt>
                <c:pt idx="1">
                  <c:v>26.77</c:v>
                </c:pt>
                <c:pt idx="2">
                  <c:v>27</c:v>
                </c:pt>
                <c:pt idx="3">
                  <c:v>23.17</c:v>
                </c:pt>
                <c:pt idx="4">
                  <c:v>30.71</c:v>
                </c:pt>
              </c:numCache>
            </c:numRef>
          </c:val>
        </c:ser>
        <c:dLbls>
          <c:showLegendKey val="0"/>
          <c:showVal val="0"/>
          <c:showCatName val="0"/>
          <c:showSerName val="0"/>
          <c:showPercent val="0"/>
          <c:showBubbleSize val="0"/>
        </c:dLbls>
        <c:gapWidth val="150"/>
        <c:axId val="102767232"/>
        <c:axId val="1027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02767232"/>
        <c:axId val="102769408"/>
      </c:lineChart>
      <c:dateAx>
        <c:axId val="102767232"/>
        <c:scaling>
          <c:orientation val="minMax"/>
        </c:scaling>
        <c:delete val="1"/>
        <c:axPos val="b"/>
        <c:numFmt formatCode="ge" sourceLinked="1"/>
        <c:majorTickMark val="none"/>
        <c:minorTickMark val="none"/>
        <c:tickLblPos val="none"/>
        <c:crossAx val="102769408"/>
        <c:crosses val="autoZero"/>
        <c:auto val="1"/>
        <c:lblOffset val="100"/>
        <c:baseTimeUnit val="years"/>
      </c:dateAx>
      <c:valAx>
        <c:axId val="1027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42.72</c:v>
                </c:pt>
                <c:pt idx="1">
                  <c:v>44.6</c:v>
                </c:pt>
                <c:pt idx="2">
                  <c:v>47.62</c:v>
                </c:pt>
                <c:pt idx="3">
                  <c:v>52.51</c:v>
                </c:pt>
                <c:pt idx="4">
                  <c:v>52.11</c:v>
                </c:pt>
              </c:numCache>
            </c:numRef>
          </c:val>
        </c:ser>
        <c:dLbls>
          <c:showLegendKey val="0"/>
          <c:showVal val="0"/>
          <c:showCatName val="0"/>
          <c:showSerName val="0"/>
          <c:showPercent val="0"/>
          <c:showBubbleSize val="0"/>
        </c:dLbls>
        <c:gapWidth val="150"/>
        <c:axId val="102811904"/>
        <c:axId val="1028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02811904"/>
        <c:axId val="102818176"/>
      </c:lineChart>
      <c:dateAx>
        <c:axId val="102811904"/>
        <c:scaling>
          <c:orientation val="minMax"/>
        </c:scaling>
        <c:delete val="1"/>
        <c:axPos val="b"/>
        <c:numFmt formatCode="ge" sourceLinked="1"/>
        <c:majorTickMark val="none"/>
        <c:minorTickMark val="none"/>
        <c:tickLblPos val="none"/>
        <c:crossAx val="102818176"/>
        <c:crosses val="autoZero"/>
        <c:auto val="1"/>
        <c:lblOffset val="100"/>
        <c:baseTimeUnit val="years"/>
      </c:dateAx>
      <c:valAx>
        <c:axId val="1028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64.010000000000005</c:v>
                </c:pt>
                <c:pt idx="1">
                  <c:v>99.84</c:v>
                </c:pt>
                <c:pt idx="2">
                  <c:v>95.16</c:v>
                </c:pt>
                <c:pt idx="3">
                  <c:v>86.34</c:v>
                </c:pt>
                <c:pt idx="4">
                  <c:v>97.32</c:v>
                </c:pt>
              </c:numCache>
            </c:numRef>
          </c:val>
        </c:ser>
        <c:dLbls>
          <c:showLegendKey val="0"/>
          <c:showVal val="0"/>
          <c:showCatName val="0"/>
          <c:showSerName val="0"/>
          <c:showPercent val="0"/>
          <c:showBubbleSize val="0"/>
        </c:dLbls>
        <c:gapWidth val="150"/>
        <c:axId val="98936704"/>
        <c:axId val="98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36704"/>
        <c:axId val="98938880"/>
      </c:lineChart>
      <c:dateAx>
        <c:axId val="98936704"/>
        <c:scaling>
          <c:orientation val="minMax"/>
        </c:scaling>
        <c:delete val="1"/>
        <c:axPos val="b"/>
        <c:numFmt formatCode="ge" sourceLinked="1"/>
        <c:majorTickMark val="none"/>
        <c:minorTickMark val="none"/>
        <c:tickLblPos val="none"/>
        <c:crossAx val="98938880"/>
        <c:crosses val="autoZero"/>
        <c:auto val="1"/>
        <c:lblOffset val="100"/>
        <c:baseTimeUnit val="years"/>
      </c:dateAx>
      <c:valAx>
        <c:axId val="98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56800"/>
        <c:axId val="98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56800"/>
        <c:axId val="98958720"/>
      </c:lineChart>
      <c:dateAx>
        <c:axId val="98956800"/>
        <c:scaling>
          <c:orientation val="minMax"/>
        </c:scaling>
        <c:delete val="1"/>
        <c:axPos val="b"/>
        <c:numFmt formatCode="ge" sourceLinked="1"/>
        <c:majorTickMark val="none"/>
        <c:minorTickMark val="none"/>
        <c:tickLblPos val="none"/>
        <c:crossAx val="98958720"/>
        <c:crosses val="autoZero"/>
        <c:auto val="1"/>
        <c:lblOffset val="100"/>
        <c:baseTimeUnit val="years"/>
      </c:dateAx>
      <c:valAx>
        <c:axId val="98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09632"/>
        <c:axId val="100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09632"/>
        <c:axId val="100324096"/>
      </c:lineChart>
      <c:dateAx>
        <c:axId val="100309632"/>
        <c:scaling>
          <c:orientation val="minMax"/>
        </c:scaling>
        <c:delete val="1"/>
        <c:axPos val="b"/>
        <c:numFmt formatCode="ge" sourceLinked="1"/>
        <c:majorTickMark val="none"/>
        <c:minorTickMark val="none"/>
        <c:tickLblPos val="none"/>
        <c:crossAx val="100324096"/>
        <c:crosses val="autoZero"/>
        <c:auto val="1"/>
        <c:lblOffset val="100"/>
        <c:baseTimeUnit val="years"/>
      </c:dateAx>
      <c:valAx>
        <c:axId val="100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12416"/>
        <c:axId val="100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12416"/>
        <c:axId val="100422784"/>
      </c:lineChart>
      <c:dateAx>
        <c:axId val="100412416"/>
        <c:scaling>
          <c:orientation val="minMax"/>
        </c:scaling>
        <c:delete val="1"/>
        <c:axPos val="b"/>
        <c:numFmt formatCode="ge" sourceLinked="1"/>
        <c:majorTickMark val="none"/>
        <c:minorTickMark val="none"/>
        <c:tickLblPos val="none"/>
        <c:crossAx val="100422784"/>
        <c:crosses val="autoZero"/>
        <c:auto val="1"/>
        <c:lblOffset val="100"/>
        <c:baseTimeUnit val="years"/>
      </c:dateAx>
      <c:valAx>
        <c:axId val="100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44800"/>
        <c:axId val="100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44800"/>
        <c:axId val="100459264"/>
      </c:lineChart>
      <c:dateAx>
        <c:axId val="100444800"/>
        <c:scaling>
          <c:orientation val="minMax"/>
        </c:scaling>
        <c:delete val="1"/>
        <c:axPos val="b"/>
        <c:numFmt formatCode="ge" sourceLinked="1"/>
        <c:majorTickMark val="none"/>
        <c:minorTickMark val="none"/>
        <c:tickLblPos val="none"/>
        <c:crossAx val="100459264"/>
        <c:crosses val="autoZero"/>
        <c:auto val="1"/>
        <c:lblOffset val="100"/>
        <c:baseTimeUnit val="years"/>
      </c:dateAx>
      <c:valAx>
        <c:axId val="100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5285.13</c:v>
                </c:pt>
                <c:pt idx="1">
                  <c:v>3336.12</c:v>
                </c:pt>
                <c:pt idx="2">
                  <c:v>2226.4299999999998</c:v>
                </c:pt>
                <c:pt idx="3">
                  <c:v>5377.17</c:v>
                </c:pt>
                <c:pt idx="4" formatCode="#,##0.00;&quot;△&quot;#,##0.00">
                  <c:v>0</c:v>
                </c:pt>
              </c:numCache>
            </c:numRef>
          </c:val>
        </c:ser>
        <c:dLbls>
          <c:showLegendKey val="0"/>
          <c:showVal val="0"/>
          <c:showCatName val="0"/>
          <c:showSerName val="0"/>
          <c:showPercent val="0"/>
          <c:showBubbleSize val="0"/>
        </c:dLbls>
        <c:gapWidth val="150"/>
        <c:axId val="100489472"/>
        <c:axId val="100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00489472"/>
        <c:axId val="100491648"/>
      </c:lineChart>
      <c:dateAx>
        <c:axId val="100489472"/>
        <c:scaling>
          <c:orientation val="minMax"/>
        </c:scaling>
        <c:delete val="1"/>
        <c:axPos val="b"/>
        <c:numFmt formatCode="ge" sourceLinked="1"/>
        <c:majorTickMark val="none"/>
        <c:minorTickMark val="none"/>
        <c:tickLblPos val="none"/>
        <c:crossAx val="100491648"/>
        <c:crosses val="autoZero"/>
        <c:auto val="1"/>
        <c:lblOffset val="100"/>
        <c:baseTimeUnit val="years"/>
      </c:dateAx>
      <c:valAx>
        <c:axId val="100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22.05</c:v>
                </c:pt>
                <c:pt idx="1">
                  <c:v>24.7</c:v>
                </c:pt>
                <c:pt idx="2">
                  <c:v>33.049999999999997</c:v>
                </c:pt>
                <c:pt idx="3">
                  <c:v>20.149999999999999</c:v>
                </c:pt>
                <c:pt idx="4">
                  <c:v>53.12</c:v>
                </c:pt>
              </c:numCache>
            </c:numRef>
          </c:val>
        </c:ser>
        <c:dLbls>
          <c:showLegendKey val="0"/>
          <c:showVal val="0"/>
          <c:showCatName val="0"/>
          <c:showSerName val="0"/>
          <c:showPercent val="0"/>
          <c:showBubbleSize val="0"/>
        </c:dLbls>
        <c:gapWidth val="150"/>
        <c:axId val="100528512"/>
        <c:axId val="1005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00528512"/>
        <c:axId val="100530432"/>
      </c:lineChart>
      <c:dateAx>
        <c:axId val="100528512"/>
        <c:scaling>
          <c:orientation val="minMax"/>
        </c:scaling>
        <c:delete val="1"/>
        <c:axPos val="b"/>
        <c:numFmt formatCode="ge" sourceLinked="1"/>
        <c:majorTickMark val="none"/>
        <c:minorTickMark val="none"/>
        <c:tickLblPos val="none"/>
        <c:crossAx val="100530432"/>
        <c:crosses val="autoZero"/>
        <c:auto val="1"/>
        <c:lblOffset val="100"/>
        <c:baseTimeUnit val="years"/>
      </c:dateAx>
      <c:valAx>
        <c:axId val="1005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692.11</c:v>
                </c:pt>
                <c:pt idx="1">
                  <c:v>601.28</c:v>
                </c:pt>
                <c:pt idx="2">
                  <c:v>492.97</c:v>
                </c:pt>
                <c:pt idx="3">
                  <c:v>782.36</c:v>
                </c:pt>
                <c:pt idx="4">
                  <c:v>306.33999999999997</c:v>
                </c:pt>
              </c:numCache>
            </c:numRef>
          </c:val>
        </c:ser>
        <c:dLbls>
          <c:showLegendKey val="0"/>
          <c:showVal val="0"/>
          <c:showCatName val="0"/>
          <c:showSerName val="0"/>
          <c:showPercent val="0"/>
          <c:showBubbleSize val="0"/>
        </c:dLbls>
        <c:gapWidth val="150"/>
        <c:axId val="100547584"/>
        <c:axId val="1005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00547584"/>
        <c:axId val="100578432"/>
      </c:lineChart>
      <c:dateAx>
        <c:axId val="100547584"/>
        <c:scaling>
          <c:orientation val="minMax"/>
        </c:scaling>
        <c:delete val="1"/>
        <c:axPos val="b"/>
        <c:numFmt formatCode="ge" sourceLinked="1"/>
        <c:majorTickMark val="none"/>
        <c:minorTickMark val="none"/>
        <c:tickLblPos val="none"/>
        <c:crossAx val="100578432"/>
        <c:crosses val="autoZero"/>
        <c:auto val="1"/>
        <c:lblOffset val="100"/>
        <c:baseTimeUnit val="years"/>
      </c:dateAx>
      <c:valAx>
        <c:axId val="1005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17168</v>
      </c>
      <c r="AM8" s="47"/>
      <c r="AN8" s="47"/>
      <c r="AO8" s="47"/>
      <c r="AP8" s="47"/>
      <c r="AQ8" s="47"/>
      <c r="AR8" s="47"/>
      <c r="AS8" s="47"/>
      <c r="AT8" s="43">
        <f>データ!S6</f>
        <v>82.16</v>
      </c>
      <c r="AU8" s="43"/>
      <c r="AV8" s="43"/>
      <c r="AW8" s="43"/>
      <c r="AX8" s="43"/>
      <c r="AY8" s="43"/>
      <c r="AZ8" s="43"/>
      <c r="BA8" s="43"/>
      <c r="BB8" s="43">
        <f>データ!T6</f>
        <v>208.96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15.52</v>
      </c>
      <c r="Q10" s="43"/>
      <c r="R10" s="43"/>
      <c r="S10" s="43"/>
      <c r="T10" s="43"/>
      <c r="U10" s="43"/>
      <c r="V10" s="43"/>
      <c r="W10" s="43">
        <f>データ!P6</f>
        <v>101.34</v>
      </c>
      <c r="X10" s="43"/>
      <c r="Y10" s="43"/>
      <c r="Z10" s="43"/>
      <c r="AA10" s="43"/>
      <c r="AB10" s="43"/>
      <c r="AC10" s="43"/>
      <c r="AD10" s="47">
        <f>データ!Q6</f>
        <v>2860</v>
      </c>
      <c r="AE10" s="47"/>
      <c r="AF10" s="47"/>
      <c r="AG10" s="47"/>
      <c r="AH10" s="47"/>
      <c r="AI10" s="47"/>
      <c r="AJ10" s="47"/>
      <c r="AK10" s="2"/>
      <c r="AL10" s="47">
        <f>データ!U6</f>
        <v>2656</v>
      </c>
      <c r="AM10" s="47"/>
      <c r="AN10" s="47"/>
      <c r="AO10" s="47"/>
      <c r="AP10" s="47"/>
      <c r="AQ10" s="47"/>
      <c r="AR10" s="47"/>
      <c r="AS10" s="47"/>
      <c r="AT10" s="43">
        <f>データ!V6</f>
        <v>4.3099999999999996</v>
      </c>
      <c r="AU10" s="43"/>
      <c r="AV10" s="43"/>
      <c r="AW10" s="43"/>
      <c r="AX10" s="43"/>
      <c r="AY10" s="43"/>
      <c r="AZ10" s="43"/>
      <c r="BA10" s="43"/>
      <c r="BB10" s="43">
        <f>データ!W6</f>
        <v>616.24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45012</v>
      </c>
      <c r="D6" s="31">
        <f t="shared" si="3"/>
        <v>47</v>
      </c>
      <c r="E6" s="31">
        <f t="shared" si="3"/>
        <v>17</v>
      </c>
      <c r="F6" s="31">
        <f t="shared" si="3"/>
        <v>5</v>
      </c>
      <c r="G6" s="31">
        <f t="shared" si="3"/>
        <v>0</v>
      </c>
      <c r="H6" s="31" t="str">
        <f t="shared" si="3"/>
        <v>宮城県　涌谷町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15.52</v>
      </c>
      <c r="P6" s="32">
        <f t="shared" si="3"/>
        <v>101.34</v>
      </c>
      <c r="Q6" s="32">
        <f t="shared" si="3"/>
        <v>2860</v>
      </c>
      <c r="R6" s="32">
        <f t="shared" si="3"/>
        <v>17168</v>
      </c>
      <c r="S6" s="32">
        <f t="shared" si="3"/>
        <v>82.16</v>
      </c>
      <c r="T6" s="32">
        <f t="shared" si="3"/>
        <v>208.96</v>
      </c>
      <c r="U6" s="32">
        <f t="shared" si="3"/>
        <v>2656</v>
      </c>
      <c r="V6" s="32">
        <f t="shared" si="3"/>
        <v>4.3099999999999996</v>
      </c>
      <c r="W6" s="32">
        <f t="shared" si="3"/>
        <v>616.24</v>
      </c>
      <c r="X6" s="33">
        <f>IF(X7="",NA(),X7)</f>
        <v>64.010000000000005</v>
      </c>
      <c r="Y6" s="33">
        <f t="shared" ref="Y6:AG6" si="4">IF(Y7="",NA(),Y7)</f>
        <v>99.84</v>
      </c>
      <c r="Z6" s="33">
        <f t="shared" si="4"/>
        <v>95.16</v>
      </c>
      <c r="AA6" s="33">
        <f t="shared" si="4"/>
        <v>86.34</v>
      </c>
      <c r="AB6" s="33">
        <f t="shared" si="4"/>
        <v>97.32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5285.13</v>
      </c>
      <c r="BF6" s="33">
        <f t="shared" ref="BF6:BN6" si="7">IF(BF7="",NA(),BF7)</f>
        <v>3336.12</v>
      </c>
      <c r="BG6" s="33">
        <f t="shared" si="7"/>
        <v>2226.4299999999998</v>
      </c>
      <c r="BH6" s="33">
        <f t="shared" si="7"/>
        <v>5377.17</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22.05</v>
      </c>
      <c r="BQ6" s="33">
        <f t="shared" ref="BQ6:BY6" si="8">IF(BQ7="",NA(),BQ7)</f>
        <v>24.7</v>
      </c>
      <c r="BR6" s="33">
        <f t="shared" si="8"/>
        <v>33.049999999999997</v>
      </c>
      <c r="BS6" s="33">
        <f t="shared" si="8"/>
        <v>20.149999999999999</v>
      </c>
      <c r="BT6" s="33">
        <f t="shared" si="8"/>
        <v>53.12</v>
      </c>
      <c r="BU6" s="33">
        <f t="shared" si="8"/>
        <v>43.24</v>
      </c>
      <c r="BV6" s="33">
        <f t="shared" si="8"/>
        <v>42.13</v>
      </c>
      <c r="BW6" s="33">
        <f t="shared" si="8"/>
        <v>42.48</v>
      </c>
      <c r="BX6" s="33">
        <f t="shared" si="8"/>
        <v>41.04</v>
      </c>
      <c r="BY6" s="33">
        <f t="shared" si="8"/>
        <v>41.08</v>
      </c>
      <c r="BZ6" s="32" t="str">
        <f>IF(BZ7="","",IF(BZ7="-","【-】","【"&amp;SUBSTITUTE(TEXT(BZ7,"#,##0.00"),"-","△")&amp;"】"))</f>
        <v>【51.49】</v>
      </c>
      <c r="CA6" s="33">
        <f>IF(CA7="",NA(),CA7)</f>
        <v>692.11</v>
      </c>
      <c r="CB6" s="33">
        <f t="shared" ref="CB6:CJ6" si="9">IF(CB7="",NA(),CB7)</f>
        <v>601.28</v>
      </c>
      <c r="CC6" s="33">
        <f t="shared" si="9"/>
        <v>492.97</v>
      </c>
      <c r="CD6" s="33">
        <f t="shared" si="9"/>
        <v>782.36</v>
      </c>
      <c r="CE6" s="33">
        <f t="shared" si="9"/>
        <v>306.33999999999997</v>
      </c>
      <c r="CF6" s="33">
        <f t="shared" si="9"/>
        <v>338.76</v>
      </c>
      <c r="CG6" s="33">
        <f t="shared" si="9"/>
        <v>348.41</v>
      </c>
      <c r="CH6" s="33">
        <f t="shared" si="9"/>
        <v>343.8</v>
      </c>
      <c r="CI6" s="33">
        <f t="shared" si="9"/>
        <v>357.08</v>
      </c>
      <c r="CJ6" s="33">
        <f t="shared" si="9"/>
        <v>378.08</v>
      </c>
      <c r="CK6" s="32" t="str">
        <f>IF(CK7="","",IF(CK7="-","【-】","【"&amp;SUBSTITUTE(TEXT(CK7,"#,##0.00"),"-","△")&amp;"】"))</f>
        <v>【295.10】</v>
      </c>
      <c r="CL6" s="33">
        <f>IF(CL7="",NA(),CL7)</f>
        <v>24.8</v>
      </c>
      <c r="CM6" s="33">
        <f t="shared" ref="CM6:CU6" si="10">IF(CM7="",NA(),CM7)</f>
        <v>26.77</v>
      </c>
      <c r="CN6" s="33">
        <f t="shared" si="10"/>
        <v>27</v>
      </c>
      <c r="CO6" s="33">
        <f t="shared" si="10"/>
        <v>23.17</v>
      </c>
      <c r="CP6" s="33">
        <f t="shared" si="10"/>
        <v>30.71</v>
      </c>
      <c r="CQ6" s="33">
        <f t="shared" si="10"/>
        <v>44.65</v>
      </c>
      <c r="CR6" s="33">
        <f t="shared" si="10"/>
        <v>46.85</v>
      </c>
      <c r="CS6" s="33">
        <f t="shared" si="10"/>
        <v>46.06</v>
      </c>
      <c r="CT6" s="33">
        <f t="shared" si="10"/>
        <v>45.95</v>
      </c>
      <c r="CU6" s="33">
        <f t="shared" si="10"/>
        <v>44.69</v>
      </c>
      <c r="CV6" s="32" t="str">
        <f>IF(CV7="","",IF(CV7="-","【-】","【"&amp;SUBSTITUTE(TEXT(CV7,"#,##0.00"),"-","△")&amp;"】"))</f>
        <v>【53.32】</v>
      </c>
      <c r="CW6" s="33">
        <f>IF(CW7="",NA(),CW7)</f>
        <v>42.72</v>
      </c>
      <c r="CX6" s="33">
        <f t="shared" ref="CX6:DF6" si="11">IF(CX7="",NA(),CX7)</f>
        <v>44.6</v>
      </c>
      <c r="CY6" s="33">
        <f t="shared" si="11"/>
        <v>47.62</v>
      </c>
      <c r="CZ6" s="33">
        <f t="shared" si="11"/>
        <v>52.51</v>
      </c>
      <c r="DA6" s="33">
        <f t="shared" si="11"/>
        <v>52.11</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45012</v>
      </c>
      <c r="D7" s="35">
        <v>47</v>
      </c>
      <c r="E7" s="35">
        <v>17</v>
      </c>
      <c r="F7" s="35">
        <v>5</v>
      </c>
      <c r="G7" s="35">
        <v>0</v>
      </c>
      <c r="H7" s="35" t="s">
        <v>96</v>
      </c>
      <c r="I7" s="35" t="s">
        <v>97</v>
      </c>
      <c r="J7" s="35" t="s">
        <v>98</v>
      </c>
      <c r="K7" s="35" t="s">
        <v>99</v>
      </c>
      <c r="L7" s="35" t="s">
        <v>100</v>
      </c>
      <c r="M7" s="36" t="s">
        <v>101</v>
      </c>
      <c r="N7" s="36" t="s">
        <v>102</v>
      </c>
      <c r="O7" s="36">
        <v>15.52</v>
      </c>
      <c r="P7" s="36">
        <v>101.34</v>
      </c>
      <c r="Q7" s="36">
        <v>2860</v>
      </c>
      <c r="R7" s="36">
        <v>17168</v>
      </c>
      <c r="S7" s="36">
        <v>82.16</v>
      </c>
      <c r="T7" s="36">
        <v>208.96</v>
      </c>
      <c r="U7" s="36">
        <v>2656</v>
      </c>
      <c r="V7" s="36">
        <v>4.3099999999999996</v>
      </c>
      <c r="W7" s="36">
        <v>616.24</v>
      </c>
      <c r="X7" s="36">
        <v>64.010000000000005</v>
      </c>
      <c r="Y7" s="36">
        <v>99.84</v>
      </c>
      <c r="Z7" s="36">
        <v>95.16</v>
      </c>
      <c r="AA7" s="36">
        <v>86.34</v>
      </c>
      <c r="AB7" s="36">
        <v>97.32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5285.13</v>
      </c>
      <c r="BF7" s="36">
        <v>3336.12</v>
      </c>
      <c r="BG7" s="36">
        <v>2226.4299999999998</v>
      </c>
      <c r="BH7" s="36">
        <v>5377.17</v>
      </c>
      <c r="BI7" s="36">
        <v>0</v>
      </c>
      <c r="BJ7" s="36">
        <v>1316.7</v>
      </c>
      <c r="BK7" s="36">
        <v>1224.75</v>
      </c>
      <c r="BL7" s="36">
        <v>1144.05</v>
      </c>
      <c r="BM7" s="36">
        <v>1117.1099999999999</v>
      </c>
      <c r="BN7" s="36">
        <v>1161.05</v>
      </c>
      <c r="BO7" s="36">
        <v>992.47</v>
      </c>
      <c r="BP7" s="36">
        <v>22.05</v>
      </c>
      <c r="BQ7" s="36">
        <v>24.7</v>
      </c>
      <c r="BR7" s="36">
        <v>33.049999999999997</v>
      </c>
      <c r="BS7" s="36">
        <v>20.149999999999999</v>
      </c>
      <c r="BT7" s="36">
        <v>53.12</v>
      </c>
      <c r="BU7" s="36">
        <v>43.24</v>
      </c>
      <c r="BV7" s="36">
        <v>42.13</v>
      </c>
      <c r="BW7" s="36">
        <v>42.48</v>
      </c>
      <c r="BX7" s="36">
        <v>41.04</v>
      </c>
      <c r="BY7" s="36">
        <v>41.08</v>
      </c>
      <c r="BZ7" s="36">
        <v>51.49</v>
      </c>
      <c r="CA7" s="36">
        <v>692.11</v>
      </c>
      <c r="CB7" s="36">
        <v>601.28</v>
      </c>
      <c r="CC7" s="36">
        <v>492.97</v>
      </c>
      <c r="CD7" s="36">
        <v>782.36</v>
      </c>
      <c r="CE7" s="36">
        <v>306.33999999999997</v>
      </c>
      <c r="CF7" s="36">
        <v>338.76</v>
      </c>
      <c r="CG7" s="36">
        <v>348.41</v>
      </c>
      <c r="CH7" s="36">
        <v>343.8</v>
      </c>
      <c r="CI7" s="36">
        <v>357.08</v>
      </c>
      <c r="CJ7" s="36">
        <v>378.08</v>
      </c>
      <c r="CK7" s="36">
        <v>295.10000000000002</v>
      </c>
      <c r="CL7" s="36">
        <v>24.8</v>
      </c>
      <c r="CM7" s="36">
        <v>26.77</v>
      </c>
      <c r="CN7" s="36">
        <v>27</v>
      </c>
      <c r="CO7" s="36">
        <v>23.17</v>
      </c>
      <c r="CP7" s="36">
        <v>30.71</v>
      </c>
      <c r="CQ7" s="36">
        <v>44.65</v>
      </c>
      <c r="CR7" s="36">
        <v>46.85</v>
      </c>
      <c r="CS7" s="36">
        <v>46.06</v>
      </c>
      <c r="CT7" s="36">
        <v>45.95</v>
      </c>
      <c r="CU7" s="36">
        <v>44.69</v>
      </c>
      <c r="CV7" s="36">
        <v>53.32</v>
      </c>
      <c r="CW7" s="36">
        <v>42.72</v>
      </c>
      <c r="CX7" s="36">
        <v>44.6</v>
      </c>
      <c r="CY7" s="36">
        <v>47.62</v>
      </c>
      <c r="CZ7" s="36">
        <v>52.51</v>
      </c>
      <c r="DA7" s="36">
        <v>52.11</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2016-02-03T09:09:19Z</dcterms:created>
  <dcterms:modified xsi:type="dcterms:W3CDTF">2016-02-24T09:18:55Z</dcterms:modified>
  <cp:category/>
</cp:coreProperties>
</file>