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9810" yWindow="-45" windowWidth="10335" windowHeight="790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AY8" i="4" s="1"/>
  <c r="R6" i="5"/>
  <c r="AQ8" i="4" s="1"/>
  <c r="Q6" i="5"/>
  <c r="P6" i="5"/>
  <c r="O6" i="5"/>
  <c r="N6" i="5"/>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R10" i="4"/>
  <c r="J10" i="4"/>
  <c r="B10" i="4"/>
  <c r="AI8" i="4"/>
  <c r="Z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<sst xmlns="http://schemas.openxmlformats.org/spreadsheetml/2006/main" count="217" uniqueCount="107">
  <si>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</si>
  <si>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</si>
  <si>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</si>
  <si>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</si>
  <si>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</si>
  <si>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</si>
  <si>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</si>
  <si>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</si>
  <si>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</si>
  <si>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</si>
  <si>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</si>
  <si>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</si>
  <si>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</si>
  <si>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</si>
  <si>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</si>
  <si>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</si>
  <si>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</si>
  <si>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</si>
  <si>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</si>
  <si>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</si>
  <si>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</si>
  <si>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</si>
  <si>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</si>
  <si>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</si>
  <si>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</si>
  <si>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</si>
  <si>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</si>
  <si>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</si>
  <si>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</si>
  <si>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</si>
  <si>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</si>
  <si>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</si>
  <si>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</si>
  <si>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</si>
  <si>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</si>
  <si>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</si>
  <si>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</si>
  <si>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</si>
  <si>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</si>
  <si>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</si>
  <si>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</si>
  <si>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</si>
  <si>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</si>
  <si>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</si>
  <si>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</si>
  <si>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</si>
  <si>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</si>
  <si>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</si>
  <si>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</si>
  <si>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</si>
  <si>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</si>
  <si>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</si>
  <si>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</si>
  <si>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</si>
  <si>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</si>
  <si>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</si>
  <si>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</si>
  <si>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</si>
  <si>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</si>
  <si>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</si>
  <si>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</si>
  <si>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</si>
  <si>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</si>
  <si>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</si>
  <si>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</si>
  <si>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</si>
  <si>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</si>
  <si>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</si>
  <si>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</si>
  <si>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</si>
  <si>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</si>
  <si>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</si>
  <si>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</si>
  <si>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</si>
  <si>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</si>
  <si>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</si>
  <si>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</si>
  <si>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</si>
  <si>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</si>
  <si>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</si>
  <si>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</si>
  <si>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</si>
  <si>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</si>
  <si>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</si>
  <si>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</si>
  <si>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</si>
  <si>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</si>
  <si>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</si>
  <si>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</si>
  <si>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</si>
  <si>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</si>
  <si>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</si>
  <si>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</si>
  <si>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涌谷町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</si>
  <si>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</si>
  <si>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</si>
  <si>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</si>
  <si>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</si>
  <si>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</si>
  <si>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</si>
  <si>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</si>
  <si>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</si>
  <si>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</si>
  <si>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</si>
  <si>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管路の経年化率は年々上昇しており、類似団体と比較しても高くなっている。このまま更新を行わなかった場合、平成45年以降、経年化管路・老朽管が現有管路の半分を超えると推計される。　　　　　　　　　　　　　　　　　　　　　　　　　　更新投資増額を行い、早急な更新の必要性は感じているものの、財源等の確保が難しく現在のところ管路更新率は低い状態が続いている。</t>
    <rPh sb="0" eb="2">
      <t>カンロ</t>
    </rPh>
    <rPh sb="3" eb="6">
      <t>ケイネンカ</t>
    </rPh>
    <rPh sb="6" eb="7">
      <t>リツ</t>
    </rPh>
    <rPh sb="8" eb="10">
      <t>ネンネン</t>
    </rPh>
    <rPh sb="10" eb="12">
      <t>ジョウショウ</t>
    </rPh>
    <rPh sb="17" eb="19">
      <t>ルイジ</t>
    </rPh>
    <rPh sb="19" eb="21">
      <t>ダンタイ</t>
    </rPh>
    <rPh sb="22" eb="24">
      <t>ヒカク</t>
    </rPh>
    <rPh sb="27" eb="28">
      <t>タカ</t>
    </rPh>
    <rPh sb="39" eb="41">
      <t>コウシン</t>
    </rPh>
    <rPh sb="42" eb="43">
      <t>オコナ</t>
    </rPh>
    <rPh sb="48" eb="50">
      <t>バアイ</t>
    </rPh>
    <rPh sb="51" eb="53">
      <t>ヘイセイ</t>
    </rPh>
    <rPh sb="55" eb="58">
      <t>ネンイコウ</t>
    </rPh>
    <rPh sb="59" eb="61">
      <t>ケイネン</t>
    </rPh>
    <rPh sb="61" eb="62">
      <t>カ</t>
    </rPh>
    <rPh sb="62" eb="64">
      <t>カンロ</t>
    </rPh>
    <rPh sb="65" eb="67">
      <t>ロウキュウ</t>
    </rPh>
    <rPh sb="67" eb="68">
      <t>カン</t>
    </rPh>
    <rPh sb="69" eb="71">
      <t>ゲンユウ</t>
    </rPh>
    <rPh sb="71" eb="73">
      <t>カンロ</t>
    </rPh>
    <rPh sb="74" eb="76">
      <t>ハンブン</t>
    </rPh>
    <rPh sb="77" eb="78">
      <t>コ</t>
    </rPh>
    <rPh sb="81" eb="83">
      <t>スイケイ</t>
    </rPh>
    <rPh sb="113" eb="115">
      <t>コウシン</t>
    </rPh>
    <rPh sb="115" eb="117">
      <t>トウシ</t>
    </rPh>
    <rPh sb="117" eb="119">
      <t>ゾウガク</t>
    </rPh>
    <rPh sb="120" eb="121">
      <t>オコナ</t>
    </rPh>
    <rPh sb="123" eb="125">
      <t>ソウキュウ</t>
    </rPh>
    <rPh sb="126" eb="128">
      <t>コウシン</t>
    </rPh>
    <rPh sb="129" eb="132">
      <t>ヒツヨウセイ</t>
    </rPh>
    <rPh sb="133" eb="134">
      <t>カン</t>
    </rPh>
    <rPh sb="144" eb="145">
      <t>トウ</t>
    </rPh>
    <rPh sb="146" eb="148">
      <t>カクホ</t>
    </rPh>
    <rPh sb="149" eb="150">
      <t>ムズカ</t>
    </rPh>
    <rPh sb="152" eb="154">
      <t>ゲンザイ</t>
    </rPh>
    <rPh sb="158" eb="160">
      <t>カンロ</t>
    </rPh>
    <rPh sb="160" eb="162">
      <t>コウシン</t>
    </rPh>
    <rPh sb="162" eb="163">
      <t>リツ</t>
    </rPh>
    <rPh sb="164" eb="165">
      <t>ヒク</t>
    </rPh>
    <rPh sb="166" eb="168">
      <t>ジョウタイ</t>
    </rPh>
    <rPh sb="169" eb="170">
      <t>ツヅ</t>
    </rPh>
    <phoneticPr fontId="4"/>
  </si>
  <si>
    <t>アセットマネジメント（資産管理）には、現有財産の状態（健全度等）を適正に判断し、中長期の需要見通しを検討することが必要である。　　　　　　　　　　　　　　　　　　　　　　　　　　　　　　当町ではアセットマネジメントを実践するために、今後20年間の中期収支計画を試算している。年度ごとに更新投資額にバラつきが出ないよう平準化を図る計画となっており、今後はその計画に沿って施設等の更新を行う予定であるとともに、施設のスペックダウンについても検討していくことが必要である。　　　　　　　　　　　　　　　　　　　　　　　　　　　　　　　　　　　　　　　　　　　　　　　　　　　　　　　　　　　　　　　　　財源として自己財源や企業債借入等で充当していくことになる。しかし、企業債借入は将来への負担を考慮して過度な依存は避ける必要があると考えている。健全で安定した経営を継続していくためには適切な料金収入の確保も重要となってくるため、今後料金改定も視野に入れていくことになる。</t>
    <rPh sb="11" eb="13">
      <t>シサン</t>
    </rPh>
    <rPh sb="13" eb="15">
      <t>カンリ</t>
    </rPh>
    <rPh sb="19" eb="21">
      <t>ゲンユウ</t>
    </rPh>
    <rPh sb="21" eb="23">
      <t>ザイサン</t>
    </rPh>
    <rPh sb="24" eb="26">
      <t>ジョウタイ</t>
    </rPh>
    <rPh sb="27" eb="29">
      <t>ケンゼン</t>
    </rPh>
    <rPh sb="29" eb="30">
      <t>ド</t>
    </rPh>
    <rPh sb="30" eb="31">
      <t>トウ</t>
    </rPh>
    <rPh sb="33" eb="35">
      <t>テキセイ</t>
    </rPh>
    <rPh sb="36" eb="38">
      <t>ハンダン</t>
    </rPh>
    <rPh sb="40" eb="43">
      <t>チュウチョウキ</t>
    </rPh>
    <rPh sb="44" eb="46">
      <t>ジュヨウ</t>
    </rPh>
    <rPh sb="46" eb="48">
      <t>ミトオ</t>
    </rPh>
    <rPh sb="50" eb="52">
      <t>ケントウ</t>
    </rPh>
    <rPh sb="57" eb="59">
      <t>ヒツヨウ</t>
    </rPh>
    <rPh sb="93" eb="95">
      <t>トウチョウ</t>
    </rPh>
    <rPh sb="108" eb="110">
      <t>ジッセン</t>
    </rPh>
    <rPh sb="116" eb="118">
      <t>コンゴ</t>
    </rPh>
    <rPh sb="120" eb="122">
      <t>ネンカン</t>
    </rPh>
    <rPh sb="123" eb="125">
      <t>チュウキ</t>
    </rPh>
    <rPh sb="125" eb="127">
      <t>シュウシ</t>
    </rPh>
    <rPh sb="127" eb="129">
      <t>ケイカク</t>
    </rPh>
    <rPh sb="130" eb="132">
      <t>シサン</t>
    </rPh>
    <rPh sb="142" eb="144">
      <t>コウシン</t>
    </rPh>
    <rPh sb="144" eb="146">
      <t>トウシ</t>
    </rPh>
    <rPh sb="146" eb="147">
      <t>ガク</t>
    </rPh>
    <rPh sb="153" eb="154">
      <t>デ</t>
    </rPh>
    <rPh sb="158" eb="161">
      <t>ヘイジュンカ</t>
    </rPh>
    <rPh sb="162" eb="163">
      <t>ハカ</t>
    </rPh>
    <rPh sb="164" eb="166">
      <t>ケイカク</t>
    </rPh>
    <rPh sb="173" eb="175">
      <t>コンゴ</t>
    </rPh>
    <rPh sb="178" eb="180">
      <t>ケイカク</t>
    </rPh>
    <rPh sb="181" eb="182">
      <t>ソ</t>
    </rPh>
    <rPh sb="184" eb="186">
      <t>シセツ</t>
    </rPh>
    <rPh sb="186" eb="187">
      <t>トウ</t>
    </rPh>
    <rPh sb="188" eb="190">
      <t>コウシン</t>
    </rPh>
    <rPh sb="191" eb="192">
      <t>オコナ</t>
    </rPh>
    <rPh sb="193" eb="195">
      <t>ヨテイ</t>
    </rPh>
    <rPh sb="203" eb="205">
      <t>シセツ</t>
    </rPh>
    <rPh sb="218" eb="220">
      <t>ケントウ</t>
    </rPh>
    <rPh sb="227" eb="229">
      <t>ヒツヨウ</t>
    </rPh>
    <rPh sb="298" eb="300">
      <t>ザイゲン</t>
    </rPh>
    <rPh sb="303" eb="305">
      <t>ジコ</t>
    </rPh>
    <rPh sb="305" eb="307">
      <t>ザイゲン</t>
    </rPh>
    <rPh sb="308" eb="310">
      <t>キギョウ</t>
    </rPh>
    <rPh sb="310" eb="311">
      <t>サイ</t>
    </rPh>
    <rPh sb="311" eb="313">
      <t>カリイレ</t>
    </rPh>
    <rPh sb="313" eb="314">
      <t>トウ</t>
    </rPh>
    <rPh sb="315" eb="317">
      <t>ジュウトウ</t>
    </rPh>
    <rPh sb="331" eb="333">
      <t>キギョウ</t>
    </rPh>
    <rPh sb="333" eb="334">
      <t>サイ</t>
    </rPh>
    <rPh sb="334" eb="336">
      <t>カリイレ</t>
    </rPh>
    <rPh sb="337" eb="339">
      <t>ショウライ</t>
    </rPh>
    <rPh sb="341" eb="343">
      <t>フタン</t>
    </rPh>
    <rPh sb="344" eb="346">
      <t>コウリョ</t>
    </rPh>
    <rPh sb="348" eb="350">
      <t>カド</t>
    </rPh>
    <rPh sb="351" eb="353">
      <t>イゾン</t>
    </rPh>
    <rPh sb="354" eb="355">
      <t>サ</t>
    </rPh>
    <rPh sb="357" eb="359">
      <t>ヒツヨウ</t>
    </rPh>
    <rPh sb="363" eb="364">
      <t>カンガ</t>
    </rPh>
    <rPh sb="369" eb="371">
      <t>ケンゼン</t>
    </rPh>
    <rPh sb="372" eb="374">
      <t>アンテイ</t>
    </rPh>
    <rPh sb="376" eb="378">
      <t>ケイエイ</t>
    </rPh>
    <rPh sb="379" eb="381">
      <t>ケイゾク</t>
    </rPh>
    <rPh sb="389" eb="391">
      <t>テキセツ</t>
    </rPh>
    <rPh sb="392" eb="394">
      <t>リョウキン</t>
    </rPh>
    <rPh sb="394" eb="396">
      <t>シュウニュウ</t>
    </rPh>
    <rPh sb="397" eb="399">
      <t>カクホ</t>
    </rPh>
    <rPh sb="400" eb="402">
      <t>ジュウヨウ</t>
    </rPh>
    <rPh sb="411" eb="413">
      <t>コンゴ</t>
    </rPh>
    <rPh sb="413" eb="415">
      <t>リョウキン</t>
    </rPh>
    <rPh sb="415" eb="417">
      <t>カイテイ</t>
    </rPh>
    <rPh sb="418" eb="420">
      <t>シヤ</t>
    </rPh>
    <rPh sb="421" eb="422">
      <t>イ</t>
    </rPh>
    <phoneticPr fontId="4"/>
  </si>
  <si>
    <t>経常収支比率は類似団体と比較すると低めにはなっているが、単年度収支で黒字経営となっている。ただし、給水収益の減少傾向が続いており、今後は100％を切ることも予測されるため、更なる費用削減の必要性がある。　　　　　　　　　　　　　　　　現在、料金回収率は100％を超えており適正である。　　　　　　　　　　　　　　　　　　　　　　施設利用率が類似団体と比べ、低くなっている。施設の規模が、建設当時に見込んだ給水人口、給水量が現状に合っていないためと考えられる。　　　　　　　　　　　　　　　　　　　　　有収率は類似団体とほぼ同水準となっているが、有収率向上に向け、漏水やメーター不感の原因究明を行い対策をとる必要がある。</t>
    <rPh sb="0" eb="2">
      <t>ケイジョウ</t>
    </rPh>
    <rPh sb="2" eb="4">
      <t>シュウシ</t>
    </rPh>
    <rPh sb="4" eb="6">
      <t>ヒリツ</t>
    </rPh>
    <rPh sb="7" eb="9">
      <t>ルイジ</t>
    </rPh>
    <rPh sb="9" eb="11">
      <t>ダンタイ</t>
    </rPh>
    <rPh sb="12" eb="14">
      <t>ヒカク</t>
    </rPh>
    <rPh sb="17" eb="18">
      <t>ヒク</t>
    </rPh>
    <rPh sb="28" eb="31">
      <t>タンネンド</t>
    </rPh>
    <rPh sb="31" eb="33">
      <t>シュウシ</t>
    </rPh>
    <rPh sb="34" eb="36">
      <t>クロジ</t>
    </rPh>
    <rPh sb="36" eb="38">
      <t>ケイエイ</t>
    </rPh>
    <rPh sb="49" eb="51">
      <t>キュウスイ</t>
    </rPh>
    <rPh sb="51" eb="53">
      <t>シュウエキ</t>
    </rPh>
    <rPh sb="54" eb="56">
      <t>ゲンショウ</t>
    </rPh>
    <rPh sb="56" eb="58">
      <t>ケイコウ</t>
    </rPh>
    <rPh sb="59" eb="60">
      <t>ツヅ</t>
    </rPh>
    <rPh sb="65" eb="67">
      <t>コンゴ</t>
    </rPh>
    <rPh sb="73" eb="74">
      <t>キ</t>
    </rPh>
    <rPh sb="78" eb="80">
      <t>ヨソク</t>
    </rPh>
    <rPh sb="86" eb="87">
      <t>サラ</t>
    </rPh>
    <rPh sb="89" eb="91">
      <t>ヒヨウ</t>
    </rPh>
    <rPh sb="91" eb="93">
      <t>サクゲン</t>
    </rPh>
    <rPh sb="94" eb="97">
      <t>ヒツヨウセイ</t>
    </rPh>
    <rPh sb="117" eb="119">
      <t>ゲンザイ</t>
    </rPh>
    <rPh sb="120" eb="122">
      <t>リョウキン</t>
    </rPh>
    <rPh sb="122" eb="124">
      <t>カイシュウ</t>
    </rPh>
    <rPh sb="124" eb="125">
      <t>リツ</t>
    </rPh>
    <rPh sb="131" eb="132">
      <t>コ</t>
    </rPh>
    <rPh sb="136" eb="138">
      <t>テキセイ</t>
    </rPh>
    <rPh sb="164" eb="166">
      <t>シセツ</t>
    </rPh>
    <rPh sb="166" eb="169">
      <t>リヨウリツ</t>
    </rPh>
    <rPh sb="170" eb="172">
      <t>ルイジ</t>
    </rPh>
    <rPh sb="172" eb="174">
      <t>ダンタイ</t>
    </rPh>
    <rPh sb="175" eb="176">
      <t>クラ</t>
    </rPh>
    <rPh sb="178" eb="179">
      <t>ヒク</t>
    </rPh>
    <rPh sb="186" eb="188">
      <t>シセツ</t>
    </rPh>
    <rPh sb="189" eb="191">
      <t>キボ</t>
    </rPh>
    <rPh sb="193" eb="195">
      <t>ケンセツ</t>
    </rPh>
    <rPh sb="195" eb="197">
      <t>トウジ</t>
    </rPh>
    <rPh sb="198" eb="200">
      <t>ミコ</t>
    </rPh>
    <rPh sb="202" eb="204">
      <t>キュウスイ</t>
    </rPh>
    <rPh sb="204" eb="206">
      <t>ジンコウ</t>
    </rPh>
    <rPh sb="207" eb="209">
      <t>キュウスイ</t>
    </rPh>
    <rPh sb="209" eb="210">
      <t>リョウ</t>
    </rPh>
    <rPh sb="211" eb="213">
      <t>ゲンジョウ</t>
    </rPh>
    <rPh sb="214" eb="215">
      <t>ア</t>
    </rPh>
    <rPh sb="223" eb="224">
      <t>カンガ</t>
    </rPh>
    <rPh sb="250" eb="252">
      <t>ユウシュウ</t>
    </rPh>
    <rPh sb="252" eb="253">
      <t>リツ</t>
    </rPh>
    <rPh sb="254" eb="256">
      <t>ルイジ</t>
    </rPh>
    <rPh sb="256" eb="258">
      <t>ダンタイ</t>
    </rPh>
    <rPh sb="261" eb="264">
      <t>ドウスイジュン</t>
    </rPh>
    <rPh sb="272" eb="274">
      <t>ユウシュウ</t>
    </rPh>
    <rPh sb="274" eb="275">
      <t>リツ</t>
    </rPh>
    <rPh sb="275" eb="277">
      <t>コウジョウ</t>
    </rPh>
    <rPh sb="278" eb="279">
      <t>ム</t>
    </rPh>
    <rPh sb="281" eb="283">
      <t>ロウスイ</t>
    </rPh>
    <rPh sb="296" eb="297">
      <t>オコナ</t>
    </rPh>
    <rPh sb="298" eb="300">
      <t>タイサク</t>
    </rPh>
    <rPh sb="303" eb="30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</si>
</sst>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0.73</c:v>
                </c:pt>
                <c:pt idx="1">
                  <c:v>1.03</c:v>
                </c:pt>
                <c:pt idx="2">
                  <c:v>1.34</c:v>
                </c:pt>
                <c:pt idx="3">
                  <c:v>0.49</c:v>
                </c:pt>
                <c:pt idx="4">
                  <c:v>0.68</c:v>
                </c:pt>
              </c:numCache>
            </c:numRef>
          </c:val>
        </c:ser>
        <c:dLbls>
          <c:showLegendKey val="0"/>
          <c:showVal val="0"/>
          <c:showCatName val="0"/>
          <c:showSerName val="0"/>
          <c:showPercent val="0"/>
          <c:showBubbleSize val="0"/>
        </c:dLbls>
        <c:gapWidth val="150"/>
        <c:axId val="108800256"/>
        <c:axId val="10881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108800256"/>
        <c:axId val="108810624"/>
      </c:lineChart>
      <c:dateAx>
        <c:axId val="108800256"/>
        <c:scaling>
          <c:orientation val="minMax"/>
        </c:scaling>
        <c:delete val="1"/>
        <c:axPos val="b"/>
        <c:numFmt formatCode="ge" sourceLinked="1"/>
        <c:majorTickMark val="none"/>
        <c:minorTickMark val="none"/>
        <c:tickLblPos val="none"/>
        <c:crossAx val="108810624"/>
        <c:crosses val="autoZero"/>
        <c:auto val="1"/>
        <c:lblOffset val="100"/>
        <c:baseTimeUnit val="years"/>
      </c:dateAx>
      <c:valAx>
        <c:axId val="10881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0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35.26</c:v>
                </c:pt>
                <c:pt idx="1">
                  <c:v>37.869999999999997</c:v>
                </c:pt>
                <c:pt idx="2">
                  <c:v>38.729999999999997</c:v>
                </c:pt>
                <c:pt idx="3">
                  <c:v>37</c:v>
                </c:pt>
                <c:pt idx="4">
                  <c:v>36.200000000000003</c:v>
                </c:pt>
              </c:numCache>
            </c:numRef>
          </c:val>
        </c:ser>
        <c:dLbls>
          <c:showLegendKey val="0"/>
          <c:showVal val="0"/>
          <c:showCatName val="0"/>
          <c:showSerName val="0"/>
          <c:showPercent val="0"/>
          <c:showBubbleSize val="0"/>
        </c:dLbls>
        <c:gapWidth val="150"/>
        <c:axId val="119585408"/>
        <c:axId val="11961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119585408"/>
        <c:axId val="119612160"/>
      </c:lineChart>
      <c:dateAx>
        <c:axId val="119585408"/>
        <c:scaling>
          <c:orientation val="minMax"/>
        </c:scaling>
        <c:delete val="1"/>
        <c:axPos val="b"/>
        <c:numFmt formatCode="ge" sourceLinked="1"/>
        <c:majorTickMark val="none"/>
        <c:minorTickMark val="none"/>
        <c:tickLblPos val="none"/>
        <c:crossAx val="119612160"/>
        <c:crosses val="autoZero"/>
        <c:auto val="1"/>
        <c:lblOffset val="100"/>
        <c:baseTimeUnit val="years"/>
      </c:dateAx>
      <c:valAx>
        <c:axId val="11961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58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88.57</c:v>
                </c:pt>
                <c:pt idx="1">
                  <c:v>77.19</c:v>
                </c:pt>
                <c:pt idx="2">
                  <c:v>82.94</c:v>
                </c:pt>
                <c:pt idx="3">
                  <c:v>83.87</c:v>
                </c:pt>
                <c:pt idx="4">
                  <c:v>84.79</c:v>
                </c:pt>
              </c:numCache>
            </c:numRef>
          </c:val>
        </c:ser>
        <c:dLbls>
          <c:showLegendKey val="0"/>
          <c:showVal val="0"/>
          <c:showCatName val="0"/>
          <c:showSerName val="0"/>
          <c:showPercent val="0"/>
          <c:showBubbleSize val="0"/>
        </c:dLbls>
        <c:gapWidth val="150"/>
        <c:axId val="119646464"/>
        <c:axId val="11965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119646464"/>
        <c:axId val="119652736"/>
      </c:lineChart>
      <c:dateAx>
        <c:axId val="119646464"/>
        <c:scaling>
          <c:orientation val="minMax"/>
        </c:scaling>
        <c:delete val="1"/>
        <c:axPos val="b"/>
        <c:numFmt formatCode="ge" sourceLinked="1"/>
        <c:majorTickMark val="none"/>
        <c:minorTickMark val="none"/>
        <c:tickLblPos val="none"/>
        <c:crossAx val="119652736"/>
        <c:crosses val="autoZero"/>
        <c:auto val="1"/>
        <c:lblOffset val="100"/>
        <c:baseTimeUnit val="years"/>
      </c:dateAx>
      <c:valAx>
        <c:axId val="11965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64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106.18</c:v>
                </c:pt>
                <c:pt idx="1">
                  <c:v>103.4</c:v>
                </c:pt>
                <c:pt idx="2">
                  <c:v>107.78</c:v>
                </c:pt>
                <c:pt idx="3">
                  <c:v>104.91</c:v>
                </c:pt>
                <c:pt idx="4">
                  <c:v>105.77</c:v>
                </c:pt>
              </c:numCache>
            </c:numRef>
          </c:val>
        </c:ser>
        <c:dLbls>
          <c:showLegendKey val="0"/>
          <c:showVal val="0"/>
          <c:showCatName val="0"/>
          <c:showSerName val="0"/>
          <c:showPercent val="0"/>
          <c:showBubbleSize val="0"/>
        </c:dLbls>
        <c:gapWidth val="150"/>
        <c:axId val="108832640"/>
        <c:axId val="10883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108832640"/>
        <c:axId val="108838912"/>
      </c:lineChart>
      <c:dateAx>
        <c:axId val="108832640"/>
        <c:scaling>
          <c:orientation val="minMax"/>
        </c:scaling>
        <c:delete val="1"/>
        <c:axPos val="b"/>
        <c:numFmt formatCode="ge" sourceLinked="1"/>
        <c:majorTickMark val="none"/>
        <c:minorTickMark val="none"/>
        <c:tickLblPos val="none"/>
        <c:crossAx val="108838912"/>
        <c:crosses val="autoZero"/>
        <c:auto val="1"/>
        <c:lblOffset val="100"/>
        <c:baseTimeUnit val="years"/>
      </c:dateAx>
      <c:valAx>
        <c:axId val="108838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83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34.96</c:v>
                </c:pt>
                <c:pt idx="1">
                  <c:v>34.67</c:v>
                </c:pt>
                <c:pt idx="2">
                  <c:v>35.020000000000003</c:v>
                </c:pt>
                <c:pt idx="3">
                  <c:v>35.46</c:v>
                </c:pt>
                <c:pt idx="4">
                  <c:v>39.43</c:v>
                </c:pt>
              </c:numCache>
            </c:numRef>
          </c:val>
        </c:ser>
        <c:dLbls>
          <c:showLegendKey val="0"/>
          <c:showVal val="0"/>
          <c:showCatName val="0"/>
          <c:showSerName val="0"/>
          <c:showPercent val="0"/>
          <c:showBubbleSize val="0"/>
        </c:dLbls>
        <c:gapWidth val="150"/>
        <c:axId val="108660224"/>
        <c:axId val="10866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108660224"/>
        <c:axId val="108662144"/>
      </c:lineChart>
      <c:dateAx>
        <c:axId val="108660224"/>
        <c:scaling>
          <c:orientation val="minMax"/>
        </c:scaling>
        <c:delete val="1"/>
        <c:axPos val="b"/>
        <c:numFmt formatCode="ge" sourceLinked="1"/>
        <c:majorTickMark val="none"/>
        <c:minorTickMark val="none"/>
        <c:tickLblPos val="none"/>
        <c:crossAx val="108662144"/>
        <c:crosses val="autoZero"/>
        <c:auto val="1"/>
        <c:lblOffset val="100"/>
        <c:baseTimeUnit val="years"/>
      </c:dateAx>
      <c:valAx>
        <c:axId val="10866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6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12.82</c:v>
                </c:pt>
                <c:pt idx="1">
                  <c:v>14.84</c:v>
                </c:pt>
                <c:pt idx="2">
                  <c:v>15.66</c:v>
                </c:pt>
                <c:pt idx="3">
                  <c:v>16.61</c:v>
                </c:pt>
                <c:pt idx="4">
                  <c:v>16.649999999999999</c:v>
                </c:pt>
              </c:numCache>
            </c:numRef>
          </c:val>
        </c:ser>
        <c:dLbls>
          <c:showLegendKey val="0"/>
          <c:showVal val="0"/>
          <c:showCatName val="0"/>
          <c:showSerName val="0"/>
          <c:showPercent val="0"/>
          <c:showBubbleSize val="0"/>
        </c:dLbls>
        <c:gapWidth val="150"/>
        <c:axId val="108702336"/>
        <c:axId val="10871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108702336"/>
        <c:axId val="108712704"/>
      </c:lineChart>
      <c:dateAx>
        <c:axId val="108702336"/>
        <c:scaling>
          <c:orientation val="minMax"/>
        </c:scaling>
        <c:delete val="1"/>
        <c:axPos val="b"/>
        <c:numFmt formatCode="ge" sourceLinked="1"/>
        <c:majorTickMark val="none"/>
        <c:minorTickMark val="none"/>
        <c:tickLblPos val="none"/>
        <c:crossAx val="108712704"/>
        <c:crosses val="autoZero"/>
        <c:auto val="1"/>
        <c:lblOffset val="100"/>
        <c:baseTimeUnit val="years"/>
      </c:dateAx>
      <c:valAx>
        <c:axId val="10871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70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8739584"/>
        <c:axId val="10874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108739584"/>
        <c:axId val="108745856"/>
      </c:lineChart>
      <c:dateAx>
        <c:axId val="108739584"/>
        <c:scaling>
          <c:orientation val="minMax"/>
        </c:scaling>
        <c:delete val="1"/>
        <c:axPos val="b"/>
        <c:numFmt formatCode="ge" sourceLinked="1"/>
        <c:majorTickMark val="none"/>
        <c:minorTickMark val="none"/>
        <c:tickLblPos val="none"/>
        <c:crossAx val="108745856"/>
        <c:crosses val="autoZero"/>
        <c:auto val="1"/>
        <c:lblOffset val="100"/>
        <c:baseTimeUnit val="years"/>
      </c:dateAx>
      <c:valAx>
        <c:axId val="108745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73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949.99</c:v>
                </c:pt>
                <c:pt idx="1">
                  <c:v>946.66</c:v>
                </c:pt>
                <c:pt idx="2">
                  <c:v>427.89</c:v>
                </c:pt>
                <c:pt idx="3">
                  <c:v>747.95</c:v>
                </c:pt>
                <c:pt idx="4">
                  <c:v>489.74</c:v>
                </c:pt>
              </c:numCache>
            </c:numRef>
          </c:val>
        </c:ser>
        <c:dLbls>
          <c:showLegendKey val="0"/>
          <c:showVal val="0"/>
          <c:showCatName val="0"/>
          <c:showSerName val="0"/>
          <c:showPercent val="0"/>
          <c:showBubbleSize val="0"/>
        </c:dLbls>
        <c:gapWidth val="150"/>
        <c:axId val="108763776"/>
        <c:axId val="10878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108763776"/>
        <c:axId val="108786432"/>
      </c:lineChart>
      <c:dateAx>
        <c:axId val="108763776"/>
        <c:scaling>
          <c:orientation val="minMax"/>
        </c:scaling>
        <c:delete val="1"/>
        <c:axPos val="b"/>
        <c:numFmt formatCode="ge" sourceLinked="1"/>
        <c:majorTickMark val="none"/>
        <c:minorTickMark val="none"/>
        <c:tickLblPos val="none"/>
        <c:crossAx val="108786432"/>
        <c:crosses val="autoZero"/>
        <c:auto val="1"/>
        <c:lblOffset val="100"/>
        <c:baseTimeUnit val="years"/>
      </c:dateAx>
      <c:valAx>
        <c:axId val="108786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76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182.2</c:v>
                </c:pt>
                <c:pt idx="1">
                  <c:v>194.2</c:v>
                </c:pt>
                <c:pt idx="2">
                  <c:v>183.88</c:v>
                </c:pt>
                <c:pt idx="3">
                  <c:v>192.66</c:v>
                </c:pt>
                <c:pt idx="4">
                  <c:v>196.51</c:v>
                </c:pt>
              </c:numCache>
            </c:numRef>
          </c:val>
        </c:ser>
        <c:dLbls>
          <c:showLegendKey val="0"/>
          <c:showVal val="0"/>
          <c:showCatName val="0"/>
          <c:showSerName val="0"/>
          <c:showPercent val="0"/>
          <c:showBubbleSize val="0"/>
        </c:dLbls>
        <c:gapWidth val="150"/>
        <c:axId val="119493376"/>
        <c:axId val="11949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119493376"/>
        <c:axId val="119495296"/>
      </c:lineChart>
      <c:dateAx>
        <c:axId val="119493376"/>
        <c:scaling>
          <c:orientation val="minMax"/>
        </c:scaling>
        <c:delete val="1"/>
        <c:axPos val="b"/>
        <c:numFmt formatCode="ge" sourceLinked="1"/>
        <c:majorTickMark val="none"/>
        <c:minorTickMark val="none"/>
        <c:tickLblPos val="none"/>
        <c:crossAx val="119495296"/>
        <c:crosses val="autoZero"/>
        <c:auto val="1"/>
        <c:lblOffset val="100"/>
        <c:baseTimeUnit val="years"/>
      </c:dateAx>
      <c:valAx>
        <c:axId val="119495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949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104.84</c:v>
                </c:pt>
                <c:pt idx="1">
                  <c:v>98.57</c:v>
                </c:pt>
                <c:pt idx="2">
                  <c:v>105.87</c:v>
                </c:pt>
                <c:pt idx="3">
                  <c:v>102.46</c:v>
                </c:pt>
                <c:pt idx="4">
                  <c:v>104.01</c:v>
                </c:pt>
              </c:numCache>
            </c:numRef>
          </c:val>
        </c:ser>
        <c:dLbls>
          <c:showLegendKey val="0"/>
          <c:showVal val="0"/>
          <c:showCatName val="0"/>
          <c:showSerName val="0"/>
          <c:showPercent val="0"/>
          <c:showBubbleSize val="0"/>
        </c:dLbls>
        <c:gapWidth val="150"/>
        <c:axId val="119533952"/>
        <c:axId val="11953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119533952"/>
        <c:axId val="119535872"/>
      </c:lineChart>
      <c:dateAx>
        <c:axId val="119533952"/>
        <c:scaling>
          <c:orientation val="minMax"/>
        </c:scaling>
        <c:delete val="1"/>
        <c:axPos val="b"/>
        <c:numFmt formatCode="ge" sourceLinked="1"/>
        <c:majorTickMark val="none"/>
        <c:minorTickMark val="none"/>
        <c:tickLblPos val="none"/>
        <c:crossAx val="119535872"/>
        <c:crosses val="autoZero"/>
        <c:auto val="1"/>
        <c:lblOffset val="100"/>
        <c:baseTimeUnit val="years"/>
      </c:dateAx>
      <c:valAx>
        <c:axId val="11953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53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271.8</c:v>
                </c:pt>
                <c:pt idx="1">
                  <c:v>293.08</c:v>
                </c:pt>
                <c:pt idx="2">
                  <c:v>271.45</c:v>
                </c:pt>
                <c:pt idx="3">
                  <c:v>281.18</c:v>
                </c:pt>
                <c:pt idx="4">
                  <c:v>277.85000000000002</c:v>
                </c:pt>
              </c:numCache>
            </c:numRef>
          </c:val>
        </c:ser>
        <c:dLbls>
          <c:showLegendKey val="0"/>
          <c:showVal val="0"/>
          <c:showCatName val="0"/>
          <c:showSerName val="0"/>
          <c:showPercent val="0"/>
          <c:showBubbleSize val="0"/>
        </c:dLbls>
        <c:gapWidth val="150"/>
        <c:axId val="119557504"/>
        <c:axId val="11957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119557504"/>
        <c:axId val="119576064"/>
      </c:lineChart>
      <c:dateAx>
        <c:axId val="119557504"/>
        <c:scaling>
          <c:orientation val="minMax"/>
        </c:scaling>
        <c:delete val="1"/>
        <c:axPos val="b"/>
        <c:numFmt formatCode="ge" sourceLinked="1"/>
        <c:majorTickMark val="none"/>
        <c:minorTickMark val="none"/>
        <c:tickLblPos val="none"/>
        <c:crossAx val="119576064"/>
        <c:crosses val="autoZero"/>
        <c:auto val="1"/>
        <c:lblOffset val="100"/>
        <c:baseTimeUnit val="years"/>
      </c:dateAx>
      <c:valAx>
        <c:axId val="11957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55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宮城県　涌谷町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17168</v>
      </c>
      <c r="AJ8" s="75"/>
      <c r="AK8" s="75"/>
      <c r="AL8" s="75"/>
      <c r="AM8" s="75"/>
      <c r="AN8" s="75"/>
      <c r="AO8" s="75"/>
      <c r="AP8" s="76"/>
      <c r="AQ8" s="57">
        <f>データ!R6</f>
        <v>82.16</v>
      </c>
      <c r="AR8" s="57"/>
      <c r="AS8" s="57"/>
      <c r="AT8" s="57"/>
      <c r="AU8" s="57"/>
      <c r="AV8" s="57"/>
      <c r="AW8" s="57"/>
      <c r="AX8" s="57"/>
      <c r="AY8" s="57">
        <f>データ!S6</f>
        <v>208.96</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71.69</v>
      </c>
      <c r="K10" s="57"/>
      <c r="L10" s="57"/>
      <c r="M10" s="57"/>
      <c r="N10" s="57"/>
      <c r="O10" s="57"/>
      <c r="P10" s="57"/>
      <c r="Q10" s="57"/>
      <c r="R10" s="57">
        <f>データ!O6</f>
        <v>97.66</v>
      </c>
      <c r="S10" s="57"/>
      <c r="T10" s="57"/>
      <c r="U10" s="57"/>
      <c r="V10" s="57"/>
      <c r="W10" s="57"/>
      <c r="X10" s="57"/>
      <c r="Y10" s="57"/>
      <c r="Z10" s="65">
        <f>データ!P6</f>
        <v>4400</v>
      </c>
      <c r="AA10" s="65"/>
      <c r="AB10" s="65"/>
      <c r="AC10" s="65"/>
      <c r="AD10" s="65"/>
      <c r="AE10" s="65"/>
      <c r="AF10" s="65"/>
      <c r="AG10" s="65"/>
      <c r="AH10" s="2"/>
      <c r="AI10" s="65">
        <f>データ!T6</f>
        <v>17003</v>
      </c>
      <c r="AJ10" s="65"/>
      <c r="AK10" s="65"/>
      <c r="AL10" s="65"/>
      <c r="AM10" s="65"/>
      <c r="AN10" s="65"/>
      <c r="AO10" s="65"/>
      <c r="AP10" s="65"/>
      <c r="AQ10" s="57">
        <f>データ!U6</f>
        <v>79.7</v>
      </c>
      <c r="AR10" s="57"/>
      <c r="AS10" s="57"/>
      <c r="AT10" s="57"/>
      <c r="AU10" s="57"/>
      <c r="AV10" s="57"/>
      <c r="AW10" s="57"/>
      <c r="AX10" s="57"/>
      <c r="AY10" s="57">
        <f>データ!V6</f>
        <v>213.34</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45012</v>
      </c>
      <c r="D6" s="31">
        <f t="shared" si="3"/>
        <v>46</v>
      </c>
      <c r="E6" s="31">
        <f t="shared" si="3"/>
        <v>1</v>
      </c>
      <c r="F6" s="31">
        <f t="shared" si="3"/>
        <v>0</v>
      </c>
      <c r="G6" s="31">
        <f t="shared" si="3"/>
        <v>1</v>
      </c>
      <c r="H6" s="31" t="str">
        <f t="shared" si="3"/>
        <v>宮城県　涌谷町</v>
      </c>
      <c r="I6" s="31" t="str">
        <f t="shared" si="3"/>
        <v>法適用</v>
      </c>
      <c r="J6" s="31" t="str">
        <f t="shared" si="3"/>
        <v>水道事業</v>
      </c>
      <c r="K6" s="31" t="str">
        <f t="shared" si="3"/>
        <v>末端給水事業</v>
      </c>
      <c r="L6" s="31" t="str">
        <f t="shared" si="3"/>
        <v>A6</v>
      </c>
      <c r="M6" s="32" t="str">
        <f t="shared" si="3"/>
        <v>-</v>
      </c>
      <c r="N6" s="32">
        <f t="shared" si="3"/>
        <v>71.69</v>
      </c>
      <c r="O6" s="32">
        <f t="shared" si="3"/>
        <v>97.66</v>
      </c>
      <c r="P6" s="32">
        <f t="shared" si="3"/>
        <v>4400</v>
      </c>
      <c r="Q6" s="32">
        <f t="shared" si="3"/>
        <v>17168</v>
      </c>
      <c r="R6" s="32">
        <f t="shared" si="3"/>
        <v>82.16</v>
      </c>
      <c r="S6" s="32">
        <f t="shared" si="3"/>
        <v>208.96</v>
      </c>
      <c r="T6" s="32">
        <f t="shared" si="3"/>
        <v>17003</v>
      </c>
      <c r="U6" s="32">
        <f t="shared" si="3"/>
        <v>79.7</v>
      </c>
      <c r="V6" s="32">
        <f t="shared" si="3"/>
        <v>213.34</v>
      </c>
      <c r="W6" s="33">
        <f>IF(W7="",NA(),W7)</f>
        <v>106.18</v>
      </c>
      <c r="X6" s="33">
        <f t="shared" ref="X6:AF6" si="4">IF(X7="",NA(),X7)</f>
        <v>103.4</v>
      </c>
      <c r="Y6" s="33">
        <f t="shared" si="4"/>
        <v>107.78</v>
      </c>
      <c r="Z6" s="33">
        <f t="shared" si="4"/>
        <v>104.91</v>
      </c>
      <c r="AA6" s="33">
        <f t="shared" si="4"/>
        <v>105.77</v>
      </c>
      <c r="AB6" s="33">
        <f t="shared" si="4"/>
        <v>108.96</v>
      </c>
      <c r="AC6" s="33">
        <f t="shared" si="4"/>
        <v>107.37</v>
      </c>
      <c r="AD6" s="33">
        <f t="shared" si="4"/>
        <v>107.57</v>
      </c>
      <c r="AE6" s="33">
        <f t="shared" si="4"/>
        <v>106.55</v>
      </c>
      <c r="AF6" s="33">
        <f t="shared" si="4"/>
        <v>110.01</v>
      </c>
      <c r="AG6" s="32" t="str">
        <f>IF(AG7="","",IF(AG7="-","【-】","【"&amp;SUBSTITUTE(TEXT(AG7,"#,##0.00"),"-","△")&amp;"】"))</f>
        <v>【113.03】</v>
      </c>
      <c r="AH6" s="32">
        <f>IF(AH7="",NA(),AH7)</f>
        <v>0</v>
      </c>
      <c r="AI6" s="32">
        <f t="shared" ref="AI6:AQ6" si="5">IF(AI7="",NA(),AI7)</f>
        <v>0</v>
      </c>
      <c r="AJ6" s="32">
        <f t="shared" si="5"/>
        <v>0</v>
      </c>
      <c r="AK6" s="32">
        <f t="shared" si="5"/>
        <v>0</v>
      </c>
      <c r="AL6" s="32">
        <f t="shared" si="5"/>
        <v>0</v>
      </c>
      <c r="AM6" s="33">
        <f t="shared" si="5"/>
        <v>7.45</v>
      </c>
      <c r="AN6" s="33">
        <f t="shared" si="5"/>
        <v>8.5</v>
      </c>
      <c r="AO6" s="33">
        <f t="shared" si="5"/>
        <v>9.34</v>
      </c>
      <c r="AP6" s="33">
        <f t="shared" si="5"/>
        <v>9.56</v>
      </c>
      <c r="AQ6" s="33">
        <f t="shared" si="5"/>
        <v>2.8</v>
      </c>
      <c r="AR6" s="32" t="str">
        <f>IF(AR7="","",IF(AR7="-","【-】","【"&amp;SUBSTITUTE(TEXT(AR7,"#,##0.00"),"-","△")&amp;"】"))</f>
        <v>【0.81】</v>
      </c>
      <c r="AS6" s="33">
        <f>IF(AS7="",NA(),AS7)</f>
        <v>949.99</v>
      </c>
      <c r="AT6" s="33">
        <f t="shared" ref="AT6:BB6" si="6">IF(AT7="",NA(),AT7)</f>
        <v>946.66</v>
      </c>
      <c r="AU6" s="33">
        <f t="shared" si="6"/>
        <v>427.89</v>
      </c>
      <c r="AV6" s="33">
        <f t="shared" si="6"/>
        <v>747.95</v>
      </c>
      <c r="AW6" s="33">
        <f t="shared" si="6"/>
        <v>489.74</v>
      </c>
      <c r="AX6" s="33">
        <f t="shared" si="6"/>
        <v>969.16</v>
      </c>
      <c r="AY6" s="33">
        <f t="shared" si="6"/>
        <v>995.5</v>
      </c>
      <c r="AZ6" s="33">
        <f t="shared" si="6"/>
        <v>915.5</v>
      </c>
      <c r="BA6" s="33">
        <f t="shared" si="6"/>
        <v>963.24</v>
      </c>
      <c r="BB6" s="33">
        <f t="shared" si="6"/>
        <v>381.53</v>
      </c>
      <c r="BC6" s="32" t="str">
        <f>IF(BC7="","",IF(BC7="-","【-】","【"&amp;SUBSTITUTE(TEXT(BC7,"#,##0.00"),"-","△")&amp;"】"))</f>
        <v>【264.16】</v>
      </c>
      <c r="BD6" s="33">
        <f>IF(BD7="",NA(),BD7)</f>
        <v>182.2</v>
      </c>
      <c r="BE6" s="33">
        <f t="shared" ref="BE6:BM6" si="7">IF(BE7="",NA(),BE7)</f>
        <v>194.2</v>
      </c>
      <c r="BF6" s="33">
        <f t="shared" si="7"/>
        <v>183.88</v>
      </c>
      <c r="BG6" s="33">
        <f t="shared" si="7"/>
        <v>192.66</v>
      </c>
      <c r="BH6" s="33">
        <f t="shared" si="7"/>
        <v>196.51</v>
      </c>
      <c r="BI6" s="33">
        <f t="shared" si="7"/>
        <v>421.66</v>
      </c>
      <c r="BJ6" s="33">
        <f t="shared" si="7"/>
        <v>414.59</v>
      </c>
      <c r="BK6" s="33">
        <f t="shared" si="7"/>
        <v>404.78</v>
      </c>
      <c r="BL6" s="33">
        <f t="shared" si="7"/>
        <v>400.38</v>
      </c>
      <c r="BM6" s="33">
        <f t="shared" si="7"/>
        <v>393.27</v>
      </c>
      <c r="BN6" s="32" t="str">
        <f>IF(BN7="","",IF(BN7="-","【-】","【"&amp;SUBSTITUTE(TEXT(BN7,"#,##0.00"),"-","△")&amp;"】"))</f>
        <v>【283.72】</v>
      </c>
      <c r="BO6" s="33">
        <f>IF(BO7="",NA(),BO7)</f>
        <v>104.84</v>
      </c>
      <c r="BP6" s="33">
        <f t="shared" ref="BP6:BX6" si="8">IF(BP7="",NA(),BP7)</f>
        <v>98.57</v>
      </c>
      <c r="BQ6" s="33">
        <f t="shared" si="8"/>
        <v>105.87</v>
      </c>
      <c r="BR6" s="33">
        <f t="shared" si="8"/>
        <v>102.46</v>
      </c>
      <c r="BS6" s="33">
        <f t="shared" si="8"/>
        <v>104.01</v>
      </c>
      <c r="BT6" s="33">
        <f t="shared" si="8"/>
        <v>99.51</v>
      </c>
      <c r="BU6" s="33">
        <f t="shared" si="8"/>
        <v>97.71</v>
      </c>
      <c r="BV6" s="33">
        <f t="shared" si="8"/>
        <v>98.07</v>
      </c>
      <c r="BW6" s="33">
        <f t="shared" si="8"/>
        <v>96.56</v>
      </c>
      <c r="BX6" s="33">
        <f t="shared" si="8"/>
        <v>100.47</v>
      </c>
      <c r="BY6" s="32" t="str">
        <f>IF(BY7="","",IF(BY7="-","【-】","【"&amp;SUBSTITUTE(TEXT(BY7,"#,##0.00"),"-","△")&amp;"】"))</f>
        <v>【104.60】</v>
      </c>
      <c r="BZ6" s="33">
        <f>IF(BZ7="",NA(),BZ7)</f>
        <v>271.8</v>
      </c>
      <c r="CA6" s="33">
        <f t="shared" ref="CA6:CI6" si="9">IF(CA7="",NA(),CA7)</f>
        <v>293.08</v>
      </c>
      <c r="CB6" s="33">
        <f t="shared" si="9"/>
        <v>271.45</v>
      </c>
      <c r="CC6" s="33">
        <f t="shared" si="9"/>
        <v>281.18</v>
      </c>
      <c r="CD6" s="33">
        <f t="shared" si="9"/>
        <v>277.85000000000002</v>
      </c>
      <c r="CE6" s="33">
        <f t="shared" si="9"/>
        <v>171.34</v>
      </c>
      <c r="CF6" s="33">
        <f t="shared" si="9"/>
        <v>173.56</v>
      </c>
      <c r="CG6" s="33">
        <f t="shared" si="9"/>
        <v>172.26</v>
      </c>
      <c r="CH6" s="33">
        <f t="shared" si="9"/>
        <v>177.14</v>
      </c>
      <c r="CI6" s="33">
        <f t="shared" si="9"/>
        <v>169.82</v>
      </c>
      <c r="CJ6" s="32" t="str">
        <f>IF(CJ7="","",IF(CJ7="-","【-】","【"&amp;SUBSTITUTE(TEXT(CJ7,"#,##0.00"),"-","△")&amp;"】"))</f>
        <v>【164.21】</v>
      </c>
      <c r="CK6" s="33">
        <f>IF(CK7="",NA(),CK7)</f>
        <v>35.26</v>
      </c>
      <c r="CL6" s="33">
        <f t="shared" ref="CL6:CT6" si="10">IF(CL7="",NA(),CL7)</f>
        <v>37.869999999999997</v>
      </c>
      <c r="CM6" s="33">
        <f t="shared" si="10"/>
        <v>38.729999999999997</v>
      </c>
      <c r="CN6" s="33">
        <f t="shared" si="10"/>
        <v>37</v>
      </c>
      <c r="CO6" s="33">
        <f t="shared" si="10"/>
        <v>36.200000000000003</v>
      </c>
      <c r="CP6" s="33">
        <f t="shared" si="10"/>
        <v>56.8</v>
      </c>
      <c r="CQ6" s="33">
        <f t="shared" si="10"/>
        <v>55.84</v>
      </c>
      <c r="CR6" s="33">
        <f t="shared" si="10"/>
        <v>55.68</v>
      </c>
      <c r="CS6" s="33">
        <f t="shared" si="10"/>
        <v>55.64</v>
      </c>
      <c r="CT6" s="33">
        <f t="shared" si="10"/>
        <v>55.13</v>
      </c>
      <c r="CU6" s="32" t="str">
        <f>IF(CU7="","",IF(CU7="-","【-】","【"&amp;SUBSTITUTE(TEXT(CU7,"#,##0.00"),"-","△")&amp;"】"))</f>
        <v>【59.80】</v>
      </c>
      <c r="CV6" s="33">
        <f>IF(CV7="",NA(),CV7)</f>
        <v>88.57</v>
      </c>
      <c r="CW6" s="33">
        <f t="shared" ref="CW6:DE6" si="11">IF(CW7="",NA(),CW7)</f>
        <v>77.19</v>
      </c>
      <c r="CX6" s="33">
        <f t="shared" si="11"/>
        <v>82.94</v>
      </c>
      <c r="CY6" s="33">
        <f t="shared" si="11"/>
        <v>83.87</v>
      </c>
      <c r="CZ6" s="33">
        <f t="shared" si="11"/>
        <v>84.79</v>
      </c>
      <c r="DA6" s="33">
        <f t="shared" si="11"/>
        <v>83.67</v>
      </c>
      <c r="DB6" s="33">
        <f t="shared" si="11"/>
        <v>83.11</v>
      </c>
      <c r="DC6" s="33">
        <f t="shared" si="11"/>
        <v>83.18</v>
      </c>
      <c r="DD6" s="33">
        <f t="shared" si="11"/>
        <v>83.09</v>
      </c>
      <c r="DE6" s="33">
        <f t="shared" si="11"/>
        <v>83</v>
      </c>
      <c r="DF6" s="32" t="str">
        <f>IF(DF7="","",IF(DF7="-","【-】","【"&amp;SUBSTITUTE(TEXT(DF7,"#,##0.00"),"-","△")&amp;"】"))</f>
        <v>【89.78】</v>
      </c>
      <c r="DG6" s="33">
        <f>IF(DG7="",NA(),DG7)</f>
        <v>34.96</v>
      </c>
      <c r="DH6" s="33">
        <f t="shared" ref="DH6:DP6" si="12">IF(DH7="",NA(),DH7)</f>
        <v>34.67</v>
      </c>
      <c r="DI6" s="33">
        <f t="shared" si="12"/>
        <v>35.020000000000003</v>
      </c>
      <c r="DJ6" s="33">
        <f t="shared" si="12"/>
        <v>35.46</v>
      </c>
      <c r="DK6" s="33">
        <f t="shared" si="12"/>
        <v>39.43</v>
      </c>
      <c r="DL6" s="33">
        <f t="shared" si="12"/>
        <v>36.21</v>
      </c>
      <c r="DM6" s="33">
        <f t="shared" si="12"/>
        <v>37.090000000000003</v>
      </c>
      <c r="DN6" s="33">
        <f t="shared" si="12"/>
        <v>38.07</v>
      </c>
      <c r="DO6" s="33">
        <f t="shared" si="12"/>
        <v>39.06</v>
      </c>
      <c r="DP6" s="33">
        <f t="shared" si="12"/>
        <v>46.66</v>
      </c>
      <c r="DQ6" s="32" t="str">
        <f>IF(DQ7="","",IF(DQ7="-","【-】","【"&amp;SUBSTITUTE(TEXT(DQ7,"#,##0.00"),"-","△")&amp;"】"))</f>
        <v>【46.31】</v>
      </c>
      <c r="DR6" s="33">
        <f>IF(DR7="",NA(),DR7)</f>
        <v>12.82</v>
      </c>
      <c r="DS6" s="33">
        <f t="shared" ref="DS6:EA6" si="13">IF(DS7="",NA(),DS7)</f>
        <v>14.84</v>
      </c>
      <c r="DT6" s="33">
        <f t="shared" si="13"/>
        <v>15.66</v>
      </c>
      <c r="DU6" s="33">
        <f t="shared" si="13"/>
        <v>16.61</v>
      </c>
      <c r="DV6" s="33">
        <f t="shared" si="13"/>
        <v>16.649999999999999</v>
      </c>
      <c r="DW6" s="33">
        <f t="shared" si="13"/>
        <v>6.46</v>
      </c>
      <c r="DX6" s="33">
        <f t="shared" si="13"/>
        <v>6.63</v>
      </c>
      <c r="DY6" s="33">
        <f t="shared" si="13"/>
        <v>7.73</v>
      </c>
      <c r="DZ6" s="33">
        <f t="shared" si="13"/>
        <v>8.8699999999999992</v>
      </c>
      <c r="EA6" s="33">
        <f t="shared" si="13"/>
        <v>9.85</v>
      </c>
      <c r="EB6" s="32" t="str">
        <f>IF(EB7="","",IF(EB7="-","【-】","【"&amp;SUBSTITUTE(TEXT(EB7,"#,##0.00"),"-","△")&amp;"】"))</f>
        <v>【12.42】</v>
      </c>
      <c r="EC6" s="33">
        <f>IF(EC7="",NA(),EC7)</f>
        <v>0.73</v>
      </c>
      <c r="ED6" s="33">
        <f t="shared" ref="ED6:EL6" si="14">IF(ED7="",NA(),ED7)</f>
        <v>1.03</v>
      </c>
      <c r="EE6" s="33">
        <f t="shared" si="14"/>
        <v>1.34</v>
      </c>
      <c r="EF6" s="33">
        <f t="shared" si="14"/>
        <v>0.49</v>
      </c>
      <c r="EG6" s="33">
        <f t="shared" si="14"/>
        <v>0.68</v>
      </c>
      <c r="EH6" s="33">
        <f t="shared" si="14"/>
        <v>0.79</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45012</v>
      </c>
      <c r="D7" s="35">
        <v>46</v>
      </c>
      <c r="E7" s="35">
        <v>1</v>
      </c>
      <c r="F7" s="35">
        <v>0</v>
      </c>
      <c r="G7" s="35">
        <v>1</v>
      </c>
      <c r="H7" s="35" t="s">
        <v>93</v>
      </c>
      <c r="I7" s="35" t="s">
        <v>94</v>
      </c>
      <c r="J7" s="35" t="s">
        <v>95</v>
      </c>
      <c r="K7" s="35" t="s">
        <v>96</v>
      </c>
      <c r="L7" s="35" t="s">
        <v>97</v>
      </c>
      <c r="M7" s="36" t="s">
        <v>98</v>
      </c>
      <c r="N7" s="36">
        <v>71.69</v>
      </c>
      <c r="O7" s="36">
        <v>97.66</v>
      </c>
      <c r="P7" s="36">
        <v>4400</v>
      </c>
      <c r="Q7" s="36">
        <v>17168</v>
      </c>
      <c r="R7" s="36">
        <v>82.16</v>
      </c>
      <c r="S7" s="36">
        <v>208.96</v>
      </c>
      <c r="T7" s="36">
        <v>17003</v>
      </c>
      <c r="U7" s="36">
        <v>79.7</v>
      </c>
      <c r="V7" s="36">
        <v>213.34</v>
      </c>
      <c r="W7" s="36">
        <v>106.18</v>
      </c>
      <c r="X7" s="36">
        <v>103.4</v>
      </c>
      <c r="Y7" s="36">
        <v>107.78</v>
      </c>
      <c r="Z7" s="36">
        <v>104.91</v>
      </c>
      <c r="AA7" s="36">
        <v>105.77</v>
      </c>
      <c r="AB7" s="36">
        <v>108.96</v>
      </c>
      <c r="AC7" s="36">
        <v>107.37</v>
      </c>
      <c r="AD7" s="36">
        <v>107.57</v>
      </c>
      <c r="AE7" s="36">
        <v>106.55</v>
      </c>
      <c r="AF7" s="36">
        <v>110.01</v>
      </c>
      <c r="AG7" s="36">
        <v>113.03</v>
      </c>
      <c r="AH7" s="36">
        <v>0</v>
      </c>
      <c r="AI7" s="36">
        <v>0</v>
      </c>
      <c r="AJ7" s="36">
        <v>0</v>
      </c>
      <c r="AK7" s="36">
        <v>0</v>
      </c>
      <c r="AL7" s="36">
        <v>0</v>
      </c>
      <c r="AM7" s="36">
        <v>7.45</v>
      </c>
      <c r="AN7" s="36">
        <v>8.5</v>
      </c>
      <c r="AO7" s="36">
        <v>9.34</v>
      </c>
      <c r="AP7" s="36">
        <v>9.56</v>
      </c>
      <c r="AQ7" s="36">
        <v>2.8</v>
      </c>
      <c r="AR7" s="36">
        <v>0.81</v>
      </c>
      <c r="AS7" s="36">
        <v>949.99</v>
      </c>
      <c r="AT7" s="36">
        <v>946.66</v>
      </c>
      <c r="AU7" s="36">
        <v>427.89</v>
      </c>
      <c r="AV7" s="36">
        <v>747.95</v>
      </c>
      <c r="AW7" s="36">
        <v>489.74</v>
      </c>
      <c r="AX7" s="36">
        <v>969.16</v>
      </c>
      <c r="AY7" s="36">
        <v>995.5</v>
      </c>
      <c r="AZ7" s="36">
        <v>915.5</v>
      </c>
      <c r="BA7" s="36">
        <v>963.24</v>
      </c>
      <c r="BB7" s="36">
        <v>381.53</v>
      </c>
      <c r="BC7" s="36">
        <v>264.16000000000003</v>
      </c>
      <c r="BD7" s="36">
        <v>182.2</v>
      </c>
      <c r="BE7" s="36">
        <v>194.2</v>
      </c>
      <c r="BF7" s="36">
        <v>183.88</v>
      </c>
      <c r="BG7" s="36">
        <v>192.66</v>
      </c>
      <c r="BH7" s="36">
        <v>196.51</v>
      </c>
      <c r="BI7" s="36">
        <v>421.66</v>
      </c>
      <c r="BJ7" s="36">
        <v>414.59</v>
      </c>
      <c r="BK7" s="36">
        <v>404.78</v>
      </c>
      <c r="BL7" s="36">
        <v>400.38</v>
      </c>
      <c r="BM7" s="36">
        <v>393.27</v>
      </c>
      <c r="BN7" s="36">
        <v>283.72000000000003</v>
      </c>
      <c r="BO7" s="36">
        <v>104.84</v>
      </c>
      <c r="BP7" s="36">
        <v>98.57</v>
      </c>
      <c r="BQ7" s="36">
        <v>105.87</v>
      </c>
      <c r="BR7" s="36">
        <v>102.46</v>
      </c>
      <c r="BS7" s="36">
        <v>104.01</v>
      </c>
      <c r="BT7" s="36">
        <v>99.51</v>
      </c>
      <c r="BU7" s="36">
        <v>97.71</v>
      </c>
      <c r="BV7" s="36">
        <v>98.07</v>
      </c>
      <c r="BW7" s="36">
        <v>96.56</v>
      </c>
      <c r="BX7" s="36">
        <v>100.47</v>
      </c>
      <c r="BY7" s="36">
        <v>104.6</v>
      </c>
      <c r="BZ7" s="36">
        <v>271.8</v>
      </c>
      <c r="CA7" s="36">
        <v>293.08</v>
      </c>
      <c r="CB7" s="36">
        <v>271.45</v>
      </c>
      <c r="CC7" s="36">
        <v>281.18</v>
      </c>
      <c r="CD7" s="36">
        <v>277.85000000000002</v>
      </c>
      <c r="CE7" s="36">
        <v>171.34</v>
      </c>
      <c r="CF7" s="36">
        <v>173.56</v>
      </c>
      <c r="CG7" s="36">
        <v>172.26</v>
      </c>
      <c r="CH7" s="36">
        <v>177.14</v>
      </c>
      <c r="CI7" s="36">
        <v>169.82</v>
      </c>
      <c r="CJ7" s="36">
        <v>164.21</v>
      </c>
      <c r="CK7" s="36">
        <v>35.26</v>
      </c>
      <c r="CL7" s="36">
        <v>37.869999999999997</v>
      </c>
      <c r="CM7" s="36">
        <v>38.729999999999997</v>
      </c>
      <c r="CN7" s="36">
        <v>37</v>
      </c>
      <c r="CO7" s="36">
        <v>36.200000000000003</v>
      </c>
      <c r="CP7" s="36">
        <v>56.8</v>
      </c>
      <c r="CQ7" s="36">
        <v>55.84</v>
      </c>
      <c r="CR7" s="36">
        <v>55.68</v>
      </c>
      <c r="CS7" s="36">
        <v>55.64</v>
      </c>
      <c r="CT7" s="36">
        <v>55.13</v>
      </c>
      <c r="CU7" s="36">
        <v>59.8</v>
      </c>
      <c r="CV7" s="36">
        <v>88.57</v>
      </c>
      <c r="CW7" s="36">
        <v>77.19</v>
      </c>
      <c r="CX7" s="36">
        <v>82.94</v>
      </c>
      <c r="CY7" s="36">
        <v>83.87</v>
      </c>
      <c r="CZ7" s="36">
        <v>84.79</v>
      </c>
      <c r="DA7" s="36">
        <v>83.67</v>
      </c>
      <c r="DB7" s="36">
        <v>83.11</v>
      </c>
      <c r="DC7" s="36">
        <v>83.18</v>
      </c>
      <c r="DD7" s="36">
        <v>83.09</v>
      </c>
      <c r="DE7" s="36">
        <v>83</v>
      </c>
      <c r="DF7" s="36">
        <v>89.78</v>
      </c>
      <c r="DG7" s="36">
        <v>34.96</v>
      </c>
      <c r="DH7" s="36">
        <v>34.67</v>
      </c>
      <c r="DI7" s="36">
        <v>35.020000000000003</v>
      </c>
      <c r="DJ7" s="36">
        <v>35.46</v>
      </c>
      <c r="DK7" s="36">
        <v>39.43</v>
      </c>
      <c r="DL7" s="36">
        <v>36.21</v>
      </c>
      <c r="DM7" s="36">
        <v>37.090000000000003</v>
      </c>
      <c r="DN7" s="36">
        <v>38.07</v>
      </c>
      <c r="DO7" s="36">
        <v>39.06</v>
      </c>
      <c r="DP7" s="36">
        <v>46.66</v>
      </c>
      <c r="DQ7" s="36">
        <v>46.31</v>
      </c>
      <c r="DR7" s="36">
        <v>12.82</v>
      </c>
      <c r="DS7" s="36">
        <v>14.84</v>
      </c>
      <c r="DT7" s="36">
        <v>15.66</v>
      </c>
      <c r="DU7" s="36">
        <v>16.61</v>
      </c>
      <c r="DV7" s="36">
        <v>16.649999999999999</v>
      </c>
      <c r="DW7" s="36">
        <v>6.46</v>
      </c>
      <c r="DX7" s="36">
        <v>6.63</v>
      </c>
      <c r="DY7" s="36">
        <v>7.73</v>
      </c>
      <c r="DZ7" s="36">
        <v>8.8699999999999992</v>
      </c>
      <c r="EA7" s="36">
        <v>9.85</v>
      </c>
      <c r="EB7" s="36">
        <v>12.42</v>
      </c>
      <c r="EC7" s="36">
        <v>0.73</v>
      </c>
      <c r="ED7" s="36">
        <v>1.03</v>
      </c>
      <c r="EE7" s="36">
        <v>1.34</v>
      </c>
      <c r="EF7" s="36">
        <v>0.49</v>
      </c>
      <c r="EG7" s="36">
        <v>0.68</v>
      </c>
      <c r="EH7" s="36">
        <v>0.79</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temp</cp:lastModifiedBy>
  <cp:lastPrinted>2016-02-17T23:27:25Z</cp:lastPrinted>
  <dcterms:created xsi:type="dcterms:W3CDTF">2016-02-03T07:14:05Z</dcterms:created>
  <dcterms:modified xsi:type="dcterms:W3CDTF">2016-02-24T09:18:25Z</dcterms:modified>
</cp:coreProperties>
</file>